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ectie_Documente\Anul_2015_2016\Plan_studii_2016\Plan_Studii_2016\Plan_CEITI_11_07_16\"/>
    </mc:Choice>
  </mc:AlternateContent>
  <bookViews>
    <workbookView xWindow="0" yWindow="0" windowWidth="18870" windowHeight="7815" activeTab="2"/>
  </bookViews>
  <sheets>
    <sheet name="Calendarul" sheetId="1" r:id="rId1"/>
    <sheet name="Descriere" sheetId="4" r:id="rId2"/>
    <sheet name="Planul" sheetId="2" r:id="rId3"/>
    <sheet name="Лист1" sheetId="9" state="hidden" r:id="rId4"/>
    <sheet name="Specializare_1" sheetId="5" state="hidden" r:id="rId5"/>
    <sheet name="Specializare_2" sheetId="6" state="hidden" r:id="rId6"/>
    <sheet name="Specializare_3" sheetId="7" state="hidden" r:id="rId7"/>
    <sheet name="Specializare_4" sheetId="8" state="hidden" r:id="rId8"/>
  </sheets>
  <definedNames>
    <definedName name="_xlnm.Print_Area" localSheetId="0">Calendarul!$A$1:$I$46</definedName>
    <definedName name="_xlnm.Print_Area" localSheetId="1">Descriere!$A$1:$R$83</definedName>
    <definedName name="_xlnm.Print_Titles" localSheetId="1">Descriere!$3:$5</definedName>
  </definedNames>
  <calcPr calcId="162913"/>
</workbook>
</file>

<file path=xl/calcChain.xml><?xml version="1.0" encoding="utf-8"?>
<calcChain xmlns="http://schemas.openxmlformats.org/spreadsheetml/2006/main">
  <c r="H37" i="4" l="1"/>
  <c r="G37" i="4"/>
  <c r="H29" i="4" l="1"/>
  <c r="G29" i="4"/>
  <c r="H28" i="4"/>
  <c r="G28" i="4"/>
  <c r="H25" i="4"/>
  <c r="G25" i="4"/>
  <c r="D56" i="4" l="1"/>
  <c r="E56" i="4"/>
  <c r="F56" i="4"/>
  <c r="C56" i="4"/>
  <c r="C38" i="4"/>
  <c r="D27" i="4"/>
  <c r="E27" i="4"/>
  <c r="F27" i="4"/>
  <c r="C27" i="4"/>
  <c r="D17" i="4"/>
  <c r="E17" i="4"/>
  <c r="F17" i="4"/>
  <c r="C17" i="4"/>
  <c r="D12" i="4"/>
  <c r="E12" i="4"/>
  <c r="F12" i="4"/>
  <c r="C12" i="4"/>
  <c r="D6" i="4"/>
  <c r="E6" i="4"/>
  <c r="F6" i="4"/>
  <c r="C6" i="4"/>
  <c r="C43" i="4" l="1"/>
  <c r="I28" i="2"/>
  <c r="I27" i="2"/>
  <c r="I26" i="2"/>
  <c r="I25" i="2"/>
  <c r="P68" i="4" l="1"/>
  <c r="G9" i="9" l="1"/>
  <c r="G8" i="9"/>
  <c r="G7" i="9"/>
  <c r="G6" i="9"/>
  <c r="G5" i="9"/>
  <c r="E5" i="9"/>
  <c r="E24" i="2"/>
  <c r="I24" i="2" s="1"/>
  <c r="C16" i="2"/>
  <c r="C15" i="2"/>
  <c r="C14" i="2"/>
  <c r="C13" i="2"/>
  <c r="C12" i="2"/>
  <c r="C11" i="2"/>
  <c r="C10" i="2"/>
  <c r="C9" i="2"/>
  <c r="C8" i="2"/>
  <c r="C7" i="2"/>
  <c r="C6" i="2"/>
  <c r="C5" i="2" s="1"/>
  <c r="I5" i="2"/>
  <c r="H5" i="2"/>
  <c r="G5" i="2"/>
  <c r="F5" i="2"/>
  <c r="E5" i="2"/>
  <c r="D5" i="2"/>
  <c r="O68" i="4"/>
  <c r="N68" i="4"/>
  <c r="M68" i="4"/>
  <c r="L68" i="4"/>
  <c r="K68" i="4"/>
  <c r="J68" i="4"/>
  <c r="I68" i="4"/>
  <c r="P67" i="4"/>
  <c r="O67" i="4"/>
  <c r="N67" i="4"/>
  <c r="M67" i="4"/>
  <c r="L67" i="4"/>
  <c r="K67" i="4"/>
  <c r="J67" i="4"/>
  <c r="I67" i="4"/>
  <c r="R63" i="4"/>
  <c r="H63" i="4"/>
  <c r="G63" i="4"/>
  <c r="G56" i="4" s="1"/>
  <c r="R61" i="4"/>
  <c r="H61" i="4"/>
  <c r="R59" i="4"/>
  <c r="H59" i="4"/>
  <c r="H56" i="4" s="1"/>
  <c r="R57" i="4"/>
  <c r="G54" i="4"/>
  <c r="R53" i="4"/>
  <c r="H53" i="4"/>
  <c r="G53" i="4"/>
  <c r="G52" i="4"/>
  <c r="R51" i="4"/>
  <c r="H51" i="4"/>
  <c r="G51" i="4"/>
  <c r="G50" i="4"/>
  <c r="R49" i="4"/>
  <c r="H49" i="4"/>
  <c r="G49" i="4"/>
  <c r="G48" i="4"/>
  <c r="R47" i="4"/>
  <c r="H47" i="4"/>
  <c r="G47" i="4"/>
  <c r="G46" i="4"/>
  <c r="R45" i="4"/>
  <c r="R44" i="4" s="1"/>
  <c r="H45" i="4"/>
  <c r="H44" i="4" s="1"/>
  <c r="G45" i="4"/>
  <c r="G44" i="4"/>
  <c r="F44" i="4"/>
  <c r="E44" i="4"/>
  <c r="D44" i="4"/>
  <c r="C44" i="4"/>
  <c r="C55" i="4" s="1"/>
  <c r="C65" i="4" s="1"/>
  <c r="R42" i="4"/>
  <c r="H42" i="4"/>
  <c r="G42" i="4"/>
  <c r="R41" i="4"/>
  <c r="H41" i="4"/>
  <c r="G41" i="4"/>
  <c r="R40" i="4"/>
  <c r="H40" i="4"/>
  <c r="H38" i="4" s="1"/>
  <c r="G40" i="4"/>
  <c r="R39" i="4"/>
  <c r="H39" i="4"/>
  <c r="G39" i="4"/>
  <c r="F38" i="4"/>
  <c r="F43" i="4" s="1"/>
  <c r="F55" i="4" s="1"/>
  <c r="E38" i="4"/>
  <c r="E43" i="4" s="1"/>
  <c r="E55" i="4" s="1"/>
  <c r="E65" i="4" s="1"/>
  <c r="E75" i="4" s="1"/>
  <c r="D38" i="4"/>
  <c r="D43" i="4" s="1"/>
  <c r="D55" i="4" s="1"/>
  <c r="R37" i="4"/>
  <c r="R36" i="4"/>
  <c r="H36" i="4"/>
  <c r="G36" i="4"/>
  <c r="R34" i="4"/>
  <c r="H34" i="4"/>
  <c r="G34" i="4"/>
  <c r="R35" i="4"/>
  <c r="H35" i="4"/>
  <c r="R32" i="4"/>
  <c r="H32" i="4"/>
  <c r="G32" i="4"/>
  <c r="R33" i="4"/>
  <c r="H33" i="4"/>
  <c r="G33" i="4"/>
  <c r="R31" i="4"/>
  <c r="H31" i="4"/>
  <c r="G31" i="4"/>
  <c r="R30" i="4"/>
  <c r="H30" i="4"/>
  <c r="G30" i="4"/>
  <c r="R29" i="4"/>
  <c r="R28" i="4"/>
  <c r="R26" i="4"/>
  <c r="H26" i="4"/>
  <c r="G26" i="4"/>
  <c r="R25" i="4"/>
  <c r="R24" i="4"/>
  <c r="H24" i="4"/>
  <c r="G24" i="4"/>
  <c r="R23" i="4"/>
  <c r="H23" i="4"/>
  <c r="G23" i="4"/>
  <c r="R22" i="4"/>
  <c r="H22" i="4"/>
  <c r="G22" i="4"/>
  <c r="R21" i="4"/>
  <c r="H21" i="4"/>
  <c r="G21" i="4"/>
  <c r="R20" i="4"/>
  <c r="H20" i="4"/>
  <c r="G20" i="4"/>
  <c r="R19" i="4"/>
  <c r="H19" i="4"/>
  <c r="G19" i="4"/>
  <c r="R18" i="4"/>
  <c r="H18" i="4"/>
  <c r="G18" i="4"/>
  <c r="R16" i="4"/>
  <c r="H16" i="4"/>
  <c r="R15" i="4"/>
  <c r="H15" i="4"/>
  <c r="R14" i="4"/>
  <c r="H14" i="4"/>
  <c r="G14" i="4"/>
  <c r="R13" i="4"/>
  <c r="H13" i="4"/>
  <c r="H12" i="4" s="1"/>
  <c r="G13" i="4"/>
  <c r="R11" i="4"/>
  <c r="H11" i="4"/>
  <c r="G11" i="4"/>
  <c r="R10" i="4"/>
  <c r="H10" i="4"/>
  <c r="G10" i="4"/>
  <c r="R9" i="4"/>
  <c r="H9" i="4"/>
  <c r="G9" i="4"/>
  <c r="R8" i="4"/>
  <c r="H8" i="4"/>
  <c r="G8" i="4"/>
  <c r="R7" i="4"/>
  <c r="R6" i="4" s="1"/>
  <c r="H7" i="4"/>
  <c r="G7" i="4"/>
  <c r="G6" i="4" s="1"/>
  <c r="I45" i="1"/>
  <c r="I44" i="1"/>
  <c r="I43" i="1"/>
  <c r="R38" i="4" l="1"/>
  <c r="G38" i="4"/>
  <c r="H27" i="4"/>
  <c r="R27" i="4"/>
  <c r="H6" i="4"/>
  <c r="G12" i="4"/>
  <c r="R12" i="4"/>
  <c r="G17" i="4"/>
  <c r="G27" i="4"/>
  <c r="R56" i="4"/>
  <c r="H17" i="4"/>
  <c r="H43" i="4" s="1"/>
  <c r="H55" i="4" s="1"/>
  <c r="H65" i="4" s="1"/>
  <c r="H75" i="4" s="1"/>
  <c r="R17" i="4"/>
  <c r="Q68" i="4"/>
  <c r="D65" i="4"/>
  <c r="F65" i="4"/>
  <c r="F75" i="4" s="1"/>
  <c r="G43" i="4" l="1"/>
  <c r="G55" i="4" s="1"/>
  <c r="G65" i="4" s="1"/>
  <c r="G75" i="4" s="1"/>
  <c r="R43" i="4"/>
  <c r="R55" i="4" s="1"/>
  <c r="R75" i="4" s="1"/>
  <c r="D69" i="4"/>
  <c r="D68" i="4"/>
  <c r="C69" i="4"/>
  <c r="C68" i="4"/>
  <c r="C75" i="4" l="1"/>
  <c r="D75" i="4"/>
</calcChain>
</file>

<file path=xl/sharedStrings.xml><?xml version="1.0" encoding="utf-8"?>
<sst xmlns="http://schemas.openxmlformats.org/spreadsheetml/2006/main" count="350" uniqueCount="241">
  <si>
    <t>Calendarul anului de studii</t>
  </si>
  <si>
    <t>Anul de studii</t>
  </si>
  <si>
    <t>I</t>
  </si>
  <si>
    <t>II</t>
  </si>
  <si>
    <t>III</t>
  </si>
  <si>
    <t>IV</t>
  </si>
  <si>
    <t>Activităţi didactice</t>
  </si>
  <si>
    <t>sem. I</t>
  </si>
  <si>
    <t>sem. II</t>
  </si>
  <si>
    <t>Stagii de 
practică</t>
  </si>
  <si>
    <t>Vacanţe</t>
  </si>
  <si>
    <t>iarnă</t>
  </si>
  <si>
    <t>primăvară</t>
  </si>
  <si>
    <t>vară</t>
  </si>
  <si>
    <t>Denumirea unităţii de curs</t>
  </si>
  <si>
    <t>Total ore</t>
  </si>
  <si>
    <t>T</t>
  </si>
  <si>
    <t>P</t>
  </si>
  <si>
    <t>V</t>
  </si>
  <si>
    <t>VI</t>
  </si>
  <si>
    <t>Discipline de cultură
generală</t>
  </si>
  <si>
    <t>Limba şi literatura română</t>
  </si>
  <si>
    <t>Geografie</t>
  </si>
  <si>
    <t>Matematică</t>
  </si>
  <si>
    <t>Educaţia civică</t>
  </si>
  <si>
    <t>Chimie</t>
  </si>
  <si>
    <t>Biologie</t>
  </si>
  <si>
    <t>Informatică</t>
  </si>
  <si>
    <t>Educaţie fizică</t>
  </si>
  <si>
    <t>L</t>
  </si>
  <si>
    <t>Nr.
credite</t>
  </si>
  <si>
    <t>Forma de 
evaluare</t>
  </si>
  <si>
    <t>ex</t>
  </si>
  <si>
    <t>Componenta de orientare
socio-umanistică</t>
  </si>
  <si>
    <t>Stagii de practică</t>
  </si>
  <si>
    <t>Componenta la liberă alegere</t>
  </si>
  <si>
    <t>Total
ore</t>
  </si>
  <si>
    <t>Componenta de specialitate</t>
  </si>
  <si>
    <t>Practica de iniţiere în specialitate</t>
  </si>
  <si>
    <t>Practica de specialitate I</t>
  </si>
  <si>
    <t>Practica de specialitate II</t>
  </si>
  <si>
    <t>Practica ce precede probele de absolvire</t>
  </si>
  <si>
    <t>Specializare</t>
  </si>
  <si>
    <t>Ministerul Educaţei al Republicii Moldova</t>
  </si>
  <si>
    <t>Aprobat:</t>
  </si>
  <si>
    <t>Ministru________________________</t>
  </si>
  <si>
    <t>"___"_____________________ 2016</t>
  </si>
  <si>
    <t>Nr. de  înregistrare_______________</t>
  </si>
  <si>
    <t>Sesiuni de examene</t>
  </si>
  <si>
    <t>Plan de învăţămînt</t>
  </si>
  <si>
    <t>Domeniul de formare profesională</t>
  </si>
  <si>
    <t>Specialitatea</t>
  </si>
  <si>
    <t>Cod</t>
  </si>
  <si>
    <t>Fizică/Astronomie</t>
  </si>
  <si>
    <t>Total</t>
  </si>
  <si>
    <t>Numărul de ore contact direct pe săptămână</t>
  </si>
  <si>
    <t>pe semestre de studiii</t>
  </si>
  <si>
    <t>VII</t>
  </si>
  <si>
    <t>VIII</t>
  </si>
  <si>
    <t xml:space="preserve">Componenta fundamentală
</t>
  </si>
  <si>
    <t>Total ore pentru unităţi de curs obligatorii</t>
  </si>
  <si>
    <t>Consultaţii pentru examene: nr. de ex.  * 2 ore</t>
  </si>
  <si>
    <t>Ore pentru activităţi extraşcolare</t>
  </si>
  <si>
    <t xml:space="preserve">Examene: nr. de ex * 25 elevi *  15 min per elev / 45 min </t>
  </si>
  <si>
    <t>Examene de calificare:  5 membri ai comisiei * nr. de elevi *25 min per elev / 45 min</t>
  </si>
  <si>
    <t>Elaborarea proiectului de diplomă: nr. de elevi * 30 ore</t>
  </si>
  <si>
    <t>Susţinerea proiectului de diplomă:   5 membri ai comisiei * nr. de elevi *25 min per elev / 45 min</t>
  </si>
  <si>
    <t>Ore de contact direct</t>
  </si>
  <si>
    <t>Ore de studiu
individual</t>
  </si>
  <si>
    <t>Planul de formare profesională pe anii de studii</t>
  </si>
  <si>
    <t xml:space="preserve"> </t>
  </si>
  <si>
    <t>Consultaţii pentru examenele de calificare</t>
  </si>
  <si>
    <t>Total ore/credite de studii în planul de învăţământ</t>
  </si>
  <si>
    <t>Istoria românilor şi universală</t>
  </si>
  <si>
    <t>Numărul de ore pe săptămână pe semestre de studii</t>
  </si>
  <si>
    <t>Componenta liceală a planului de învăţământ pe ani de studii</t>
  </si>
  <si>
    <t>Anexa 2</t>
  </si>
  <si>
    <t>Planul de învăţămînt include</t>
  </si>
  <si>
    <t>Anexa 1</t>
  </si>
  <si>
    <t>Anexa 3</t>
  </si>
  <si>
    <t>Anexa 4</t>
  </si>
  <si>
    <t>Planul stagiilor de practică</t>
  </si>
  <si>
    <t>Anexa 5</t>
  </si>
  <si>
    <t xml:space="preserve">Limba străină </t>
  </si>
  <si>
    <t>Componenta liceală a planului de învăţământ pe ani de studii / profil real</t>
  </si>
  <si>
    <t xml:space="preserve"> - Pentru grupele cu predare în limba rusă, numărul de ore prevăzut în plan la disciplina limba şi literatura română se va aloca disciplinelor limba şi literatura rusă.</t>
  </si>
  <si>
    <t xml:space="preserve"> - Pentru disciplina limba şi literatura română se vor include a cîte 3 ore săptămînal pe parcursul semestrelor 1-6.</t>
  </si>
  <si>
    <t>Notă.</t>
  </si>
  <si>
    <t>Ore contact direct pe săptămînă</t>
  </si>
  <si>
    <t>G</t>
  </si>
  <si>
    <t>U</t>
  </si>
  <si>
    <t>F</t>
  </si>
  <si>
    <t>S</t>
  </si>
  <si>
    <t>G+U+F+S+P</t>
  </si>
  <si>
    <t>A</t>
  </si>
  <si>
    <t>Stagii de practică- Anexa 4</t>
  </si>
  <si>
    <t>G+U+F+S+P+A</t>
  </si>
  <si>
    <t>Discipline de cultură generală -Anexa 2</t>
  </si>
  <si>
    <t>Semestrul</t>
  </si>
  <si>
    <t>Nr. de săptămîni</t>
  </si>
  <si>
    <t>Nr. de ore</t>
  </si>
  <si>
    <t>Perioada</t>
  </si>
  <si>
    <t>Nr. de credite</t>
  </si>
  <si>
    <t xml:space="preserve"> - La stagiile de practică subrupele  se vor constitui din 8-10 elevi.</t>
  </si>
  <si>
    <t>Calificarea</t>
  </si>
  <si>
    <t>Forma de învăţămînt</t>
  </si>
  <si>
    <t>Cu frecvenţă</t>
  </si>
  <si>
    <t>Termen de studii</t>
  </si>
  <si>
    <t>4 ani</t>
  </si>
  <si>
    <t>Număr de credite de studii transferabile alocat</t>
  </si>
  <si>
    <t xml:space="preserve">Denumirea </t>
  </si>
  <si>
    <t xml:space="preserve"> - La lecţiile practice grupa cu componenţa mai mare de 25 elevi se va diviza pe subgrupe. </t>
  </si>
  <si>
    <t>Componenta de formare a
competenţelor profesionale generale</t>
  </si>
  <si>
    <t>Total ore - unități de curs: obligatorii şi opţionale</t>
  </si>
  <si>
    <t>Total ore-unități de curs:  obligatorii, opţionale şi la libera alegere</t>
  </si>
  <si>
    <t>Componenta opţională de
 specialitate</t>
  </si>
  <si>
    <t>Domeniul de educație</t>
  </si>
  <si>
    <t>Domeniul general</t>
  </si>
  <si>
    <t xml:space="preserve">Standard de pregătire profesională </t>
  </si>
  <si>
    <t>I.P.Centrul de Excelență în Informatică și Tehnologii Informaționale</t>
  </si>
  <si>
    <t>Tehnologia infromației și a comunicațiilor</t>
  </si>
  <si>
    <t>Bazele antreprenoriatului</t>
  </si>
  <si>
    <t>Etica profesională</t>
  </si>
  <si>
    <t>Programarea procedurală</t>
  </si>
  <si>
    <t>Asistență pentru programarea orientată pe obiecte</t>
  </si>
  <si>
    <t xml:space="preserve">Programarea calculatorului </t>
  </si>
  <si>
    <t>Elaborarea și analiza produselor program</t>
  </si>
  <si>
    <t>Programare și analiza produselor program</t>
  </si>
  <si>
    <t>Asistent programator</t>
  </si>
  <si>
    <t>Practica de inițiere în specialitate</t>
  </si>
  <si>
    <t>Practica ce anticipează probele de absolvire</t>
  </si>
  <si>
    <t>Sisteme de gestiune a bazelor de date</t>
  </si>
  <si>
    <t>Asistență pentru programarea vizuală</t>
  </si>
  <si>
    <t>G.02.O.001</t>
  </si>
  <si>
    <t>G.03.O.002</t>
  </si>
  <si>
    <t>S.07.O.023</t>
  </si>
  <si>
    <t>Securitatea și sănătatea în muncă</t>
  </si>
  <si>
    <t>Protecția civilă</t>
  </si>
  <si>
    <t>Dezvoltarea aplicațiilor desktop</t>
  </si>
  <si>
    <t>G.07.O.004</t>
  </si>
  <si>
    <t>G.08.O.005</t>
  </si>
  <si>
    <t>U.07.O.007</t>
  </si>
  <si>
    <t>U.08.O.009</t>
  </si>
  <si>
    <t>F.01.O.010</t>
  </si>
  <si>
    <t>F.01.O.011</t>
  </si>
  <si>
    <t>F.02.O.012</t>
  </si>
  <si>
    <t>F.02.O.013</t>
  </si>
  <si>
    <t>F.03.O.014</t>
  </si>
  <si>
    <t>F.04.O.016</t>
  </si>
  <si>
    <t>S.06.O.021</t>
  </si>
  <si>
    <t>S.07.O.024</t>
  </si>
  <si>
    <t>S.08.O.025</t>
  </si>
  <si>
    <t>S.08.O.027</t>
  </si>
  <si>
    <t>S.08.O.028</t>
  </si>
  <si>
    <t>Practica de instruire</t>
  </si>
  <si>
    <t>Practica tehnologică</t>
  </si>
  <si>
    <t>Colegiul Financiar-Bancar din Chișinău</t>
  </si>
  <si>
    <t>Colegiul Industrial Pedagogic Cahul</t>
  </si>
  <si>
    <t>Decizii pentru modul sănătos de viaţă</t>
  </si>
  <si>
    <t>Protecţia consumatorului</t>
  </si>
  <si>
    <t>Bazele managementului şi marketingului</t>
  </si>
  <si>
    <t>Filozofia</t>
  </si>
  <si>
    <t>Procesarea imaginilor</t>
  </si>
  <si>
    <t>Testarea funcțională</t>
  </si>
  <si>
    <t>Procesarea informaţiei</t>
  </si>
  <si>
    <t>G.04.O.003</t>
  </si>
  <si>
    <t>Limba străină aplicată în domeniul TIC I</t>
  </si>
  <si>
    <t>Limba străină aplicată în domeniul TIC II</t>
  </si>
  <si>
    <t>U.05.O.006</t>
  </si>
  <si>
    <t xml:space="preserve">Bazele legislației în domeniu </t>
  </si>
  <si>
    <t>U.06.O.008</t>
  </si>
  <si>
    <t>Psihologia social-economică</t>
  </si>
  <si>
    <t>Programarea structurată</t>
  </si>
  <si>
    <t>Asamblarea şi depanarea calculatorului personal</t>
  </si>
  <si>
    <t>Administrarea sistemelor de operare</t>
  </si>
  <si>
    <t>F.03.O.015</t>
  </si>
  <si>
    <t xml:space="preserve">Asistenţa pentru baze de date </t>
  </si>
  <si>
    <t>F.07.O.018</t>
  </si>
  <si>
    <t>Testarea și depănarea produselor program</t>
  </si>
  <si>
    <t>U.05.L.001</t>
  </si>
  <si>
    <t>U.05.L.002</t>
  </si>
  <si>
    <t>G.06.L.003</t>
  </si>
  <si>
    <t>S.07.L.005</t>
  </si>
  <si>
    <t>S.07.L.006</t>
  </si>
  <si>
    <t>S.08.L.008</t>
  </si>
  <si>
    <t>mai-iunie</t>
  </si>
  <si>
    <t>aprilie-iunie</t>
  </si>
  <si>
    <r>
      <t xml:space="preserve">Proces verbal </t>
    </r>
    <r>
      <rPr>
        <b/>
        <sz val="10"/>
        <color theme="1"/>
        <rFont val="Times New Roman"/>
        <family val="1"/>
      </rPr>
      <t>nr.7</t>
    </r>
    <r>
      <rPr>
        <sz val="10"/>
        <color theme="1"/>
        <rFont val="Times New Roman"/>
        <family val="1"/>
        <charset val="204"/>
      </rPr>
      <t xml:space="preserve">  din</t>
    </r>
    <r>
      <rPr>
        <b/>
        <sz val="10"/>
        <color theme="1"/>
        <rFont val="Times New Roman"/>
        <family val="1"/>
      </rPr>
      <t xml:space="preserve"> 26 aprilie 2016</t>
    </r>
  </si>
  <si>
    <t>Director ___________________ V.Zavadschi</t>
  </si>
  <si>
    <r>
      <t xml:space="preserve">Proces verbal </t>
    </r>
    <r>
      <rPr>
        <b/>
        <sz val="10"/>
        <color theme="1"/>
        <rFont val="Times New Roman"/>
        <family val="1"/>
      </rPr>
      <t>nr.8</t>
    </r>
    <r>
      <rPr>
        <sz val="10"/>
        <color theme="1"/>
        <rFont val="Times New Roman"/>
        <family val="1"/>
        <charset val="204"/>
      </rPr>
      <t xml:space="preserve"> din  </t>
    </r>
    <r>
      <rPr>
        <b/>
        <sz val="10"/>
        <color theme="1"/>
        <rFont val="Times New Roman"/>
        <family val="1"/>
      </rPr>
      <t>13 mai 2016</t>
    </r>
  </si>
  <si>
    <t>Director ___________________ G.Palade</t>
  </si>
  <si>
    <r>
      <t xml:space="preserve">Proces verbal </t>
    </r>
    <r>
      <rPr>
        <b/>
        <sz val="10"/>
        <color theme="1"/>
        <rFont val="Times New Roman"/>
        <family val="1"/>
      </rPr>
      <t>nr.10</t>
    </r>
    <r>
      <rPr>
        <sz val="10"/>
        <color theme="1"/>
        <rFont val="Times New Roman"/>
        <family val="1"/>
        <charset val="204"/>
      </rPr>
      <t xml:space="preserve">  din</t>
    </r>
    <r>
      <rPr>
        <b/>
        <sz val="10"/>
        <color theme="1"/>
        <rFont val="Times New Roman"/>
        <family val="1"/>
      </rPr>
      <t xml:space="preserve"> 29 aprilie 2016</t>
    </r>
  </si>
  <si>
    <t>Director ___________________ G.Tataru</t>
  </si>
  <si>
    <t>Tehnici de comunicare</t>
  </si>
  <si>
    <t>P.02.O.001</t>
  </si>
  <si>
    <t>P.04.O.002</t>
  </si>
  <si>
    <t>P.06.O.003</t>
  </si>
  <si>
    <t>P.08.O.004</t>
  </si>
  <si>
    <t>S.03.A.029</t>
  </si>
  <si>
    <t>S.03.A.030</t>
  </si>
  <si>
    <t>S.04.A.031</t>
  </si>
  <si>
    <t>S.04.A.032</t>
  </si>
  <si>
    <t>S.05.A.033</t>
  </si>
  <si>
    <t>S.05.A.034</t>
  </si>
  <si>
    <t>S.07.A.035</t>
  </si>
  <si>
    <t>S.07.A.036</t>
  </si>
  <si>
    <t>S.08.A.037</t>
  </si>
  <si>
    <t>S.08.A.038</t>
  </si>
  <si>
    <t>U.06.L.004</t>
  </si>
  <si>
    <t>S.08.L.007</t>
  </si>
  <si>
    <t>Consiliul Profesoral al I.P.Centrul de Excelență în Informatică și Tehnologii Informaționale</t>
  </si>
  <si>
    <t>Consiliul Profesoral al Colegiului Financiar-Bancar din Chișinău</t>
  </si>
  <si>
    <t>Consiliul Profesoral al Colegiului Industrial Pedagogic din Cahul</t>
  </si>
  <si>
    <t xml:space="preserve">Asistenţă în securitate informațională </t>
  </si>
  <si>
    <t>Utilizarea algoritmilor de criptare a informaţiei</t>
  </si>
  <si>
    <t>Utilizarea instrumentelor software pentru afaceri</t>
  </si>
  <si>
    <t>Promovarea produselor software</t>
  </si>
  <si>
    <t>Conceperea produselor multimedia</t>
  </si>
  <si>
    <t>Utilizarea  tehnicilor clasice de programare</t>
  </si>
  <si>
    <t>Utilizarea modelelor și metodelor economico-matematice</t>
  </si>
  <si>
    <t>Utilizarea sistemelor de operare în rețea</t>
  </si>
  <si>
    <t>Utilizarea sistemelor de operare pentru dispozitive mobile</t>
  </si>
  <si>
    <t>Administrarea reţelelor de calculatoare</t>
  </si>
  <si>
    <t>Implementarea limbajului SQL</t>
  </si>
  <si>
    <t>Asistență pentru crearea site-urilor WEB</t>
  </si>
  <si>
    <t>Asistență pentru programarea site-urilor WEB</t>
  </si>
  <si>
    <t>Tehnologii avansate de programare</t>
  </si>
  <si>
    <t>Asistenţă în managementul proiectelor software</t>
  </si>
  <si>
    <t>F.07.O.017</t>
  </si>
  <si>
    <t>S.04.O.019</t>
  </si>
  <si>
    <t>S.05.O.020</t>
  </si>
  <si>
    <t>S.06.O.022</t>
  </si>
  <si>
    <t>S.08.O.026</t>
  </si>
  <si>
    <t>Tehnologii de comunicare</t>
  </si>
  <si>
    <t>Servicii Internet</t>
  </si>
  <si>
    <t>Dezvoltarea aplicaţiilor pentru dispozitive mobile</t>
  </si>
  <si>
    <t>Dezvoltarea paginilor  Web</t>
  </si>
  <si>
    <t>Proba de absolvire</t>
  </si>
  <si>
    <t>A. Susţinerea lucrării / proiectului de diplomă: 15 iunie - 30 iunie.</t>
  </si>
  <si>
    <t>B. Examen de absolvire complex: 15 iunie - 30 iunie.</t>
  </si>
  <si>
    <t xml:space="preserve"> - Modalități de evaluare finală: susținerea unui examen complex la 2-3 unități de curs  de specialitate sau (la solicitare pentru elevii cu media mai mare de 8,5) a lucrării de diplomă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</si>
</sst>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Arial"/>
      <family val="2"/>
      <charset val="238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  <font>
      <b/>
      <sz val="11"/>
      <color theme="1"/>
      <name val="Arial"/>
      <family val="2"/>
      <charset val="238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38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  <scheme val="major"/>
    </font>
    <font>
      <b/>
      <sz val="11"/>
      <color theme="1"/>
      <name val="Times New Roman"/>
      <family val="1"/>
      <charset val="204"/>
      <scheme val="major"/>
    </font>
    <font>
      <sz val="14"/>
      <color theme="1"/>
      <name val="Arial"/>
      <family val="2"/>
      <charset val="238"/>
      <scheme val="minor"/>
    </font>
    <font>
      <b/>
      <sz val="12"/>
      <name val="Times New Roman"/>
      <family val="1"/>
      <charset val="204"/>
    </font>
    <font>
      <sz val="12"/>
      <name val="Arial"/>
      <family val="2"/>
      <charset val="238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Border="1"/>
    <xf numFmtId="0" fontId="1" fillId="2" borderId="1" xfId="0" applyFont="1" applyFill="1" applyBorder="1"/>
    <xf numFmtId="0" fontId="2" fillId="2" borderId="0" xfId="0" applyFont="1" applyFill="1"/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/>
    <xf numFmtId="0" fontId="0" fillId="0" borderId="1" xfId="0" applyBorder="1"/>
    <xf numFmtId="0" fontId="2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5" borderId="8" xfId="0" applyFont="1" applyFill="1" applyBorder="1" applyAlignment="1">
      <alignment wrapText="1"/>
    </xf>
    <xf numFmtId="0" fontId="1" fillId="5" borderId="15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1" fillId="3" borderId="5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11" fillId="3" borderId="9" xfId="0" applyFont="1" applyFill="1" applyBorder="1" applyProtection="1">
      <protection hidden="1"/>
    </xf>
    <xf numFmtId="0" fontId="11" fillId="3" borderId="8" xfId="0" applyFont="1" applyFill="1" applyBorder="1" applyProtection="1">
      <protection hidden="1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/>
    <xf numFmtId="0" fontId="10" fillId="0" borderId="13" xfId="0" applyFont="1" applyBorder="1" applyProtection="1"/>
    <xf numFmtId="0" fontId="10" fillId="0" borderId="9" xfId="0" applyFont="1" applyBorder="1" applyProtection="1"/>
    <xf numFmtId="0" fontId="10" fillId="0" borderId="10" xfId="0" applyFont="1" applyBorder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2" fillId="2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2" fillId="5" borderId="1" xfId="0" applyFont="1" applyFill="1" applyBorder="1" applyProtection="1"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 vertical="top" wrapText="1"/>
      <protection hidden="1"/>
    </xf>
    <xf numFmtId="0" fontId="1" fillId="4" borderId="9" xfId="0" applyFont="1" applyFill="1" applyBorder="1" applyAlignment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" fillId="3" borderId="9" xfId="0" applyFont="1" applyFill="1" applyBorder="1" applyAlignment="1" applyProtection="1">
      <protection hidden="1"/>
    </xf>
    <xf numFmtId="0" fontId="1" fillId="3" borderId="9" xfId="0" applyFont="1" applyFill="1" applyBorder="1" applyProtection="1">
      <protection hidden="1"/>
    </xf>
    <xf numFmtId="0" fontId="2" fillId="5" borderId="14" xfId="0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 wrapText="1"/>
      <protection hidden="1"/>
    </xf>
    <xf numFmtId="0" fontId="2" fillId="5" borderId="8" xfId="0" applyFont="1" applyFill="1" applyBorder="1" applyAlignment="1" applyProtection="1">
      <alignment wrapText="1"/>
      <protection hidden="1"/>
    </xf>
    <xf numFmtId="0" fontId="1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3" fillId="0" borderId="9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1" fillId="5" borderId="13" xfId="0" applyFont="1" applyFill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right"/>
    </xf>
    <xf numFmtId="0" fontId="2" fillId="0" borderId="0" xfId="0" applyFont="1"/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hidden="1"/>
    </xf>
    <xf numFmtId="0" fontId="8" fillId="0" borderId="18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top" shrinkToFit="1"/>
      <protection locked="0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Protection="1">
      <protection locked="0"/>
    </xf>
    <xf numFmtId="0" fontId="2" fillId="5" borderId="29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vertical="center"/>
    </xf>
    <xf numFmtId="0" fontId="5" fillId="2" borderId="27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top" shrinkToFit="1"/>
      <protection locked="0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1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left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8" fillId="0" borderId="0" xfId="0" applyFont="1"/>
    <xf numFmtId="0" fontId="1" fillId="0" borderId="37" xfId="0" applyFont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0" fontId="11" fillId="3" borderId="13" xfId="0" applyFont="1" applyFill="1" applyBorder="1" applyAlignment="1" applyProtection="1">
      <alignment horizontal="center"/>
      <protection hidden="1"/>
    </xf>
    <xf numFmtId="0" fontId="11" fillId="3" borderId="15" xfId="0" applyFont="1" applyFill="1" applyBorder="1" applyAlignment="1" applyProtection="1">
      <alignment horizontal="center"/>
      <protection hidden="1"/>
    </xf>
    <xf numFmtId="0" fontId="11" fillId="3" borderId="17" xfId="0" applyFont="1" applyFill="1" applyBorder="1" applyAlignment="1" applyProtection="1">
      <alignment horizontal="center" wrapText="1"/>
      <protection hidden="1"/>
    </xf>
    <xf numFmtId="0" fontId="11" fillId="3" borderId="18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1" fillId="3" borderId="14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center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 shrinkToFi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8" xfId="0" applyFont="1" applyBorder="1" applyAlignment="1" applyProtection="1">
      <alignment wrapText="1"/>
      <protection locked="0"/>
    </xf>
    <xf numFmtId="0" fontId="20" fillId="0" borderId="0" xfId="0" applyFont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 wrapText="1"/>
    </xf>
    <xf numFmtId="0" fontId="13" fillId="0" borderId="6" xfId="0" applyFont="1" applyBorder="1" applyAlignment="1" applyProtection="1">
      <alignment horizontal="left" wrapText="1"/>
    </xf>
    <xf numFmtId="0" fontId="13" fillId="0" borderId="24" xfId="0" applyFont="1" applyBorder="1" applyAlignment="1" applyProtection="1">
      <alignment horizontal="left" wrapText="1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14" xfId="0" applyFont="1" applyFill="1" applyBorder="1" applyAlignment="1" applyProtection="1">
      <alignment horizontal="center" wrapText="1"/>
      <protection hidden="1"/>
    </xf>
    <xf numFmtId="0" fontId="2" fillId="5" borderId="1" xfId="0" applyFont="1" applyFill="1" applyBorder="1" applyAlignment="1" applyProtection="1">
      <alignment horizontal="center" wrapText="1"/>
      <protection hidden="1"/>
    </xf>
    <xf numFmtId="0" fontId="2" fillId="2" borderId="21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4" fillId="0" borderId="32" xfId="0" applyFont="1" applyBorder="1" applyAlignment="1" applyProtection="1">
      <alignment horizontal="center" vertical="center"/>
      <protection hidden="1"/>
    </xf>
    <xf numFmtId="0" fontId="24" fillId="0" borderId="36" xfId="0" applyFont="1" applyBorder="1" applyAlignment="1" applyProtection="1">
      <alignment horizontal="center" vertical="center"/>
      <protection hidden="1"/>
    </xf>
    <xf numFmtId="0" fontId="25" fillId="0" borderId="33" xfId="0" applyFont="1" applyBorder="1" applyAlignment="1" applyProtection="1">
      <alignment vertical="center"/>
      <protection hidden="1"/>
    </xf>
    <xf numFmtId="0" fontId="26" fillId="0" borderId="34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7" fillId="0" borderId="32" xfId="0" applyFont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center" vertical="center"/>
      <protection hidden="1"/>
    </xf>
    <xf numFmtId="49" fontId="28" fillId="0" borderId="0" xfId="0" applyNumberFormat="1" applyFont="1" applyAlignment="1" applyProtection="1">
      <protection locked="0"/>
    </xf>
    <xf numFmtId="49" fontId="0" fillId="0" borderId="0" xfId="0" applyNumberFormat="1" applyAlignment="1"/>
    <xf numFmtId="0" fontId="7" fillId="2" borderId="20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wrapText="1"/>
      <protection hidden="1"/>
    </xf>
    <xf numFmtId="0" fontId="0" fillId="2" borderId="5" xfId="0" applyFill="1" applyBorder="1" applyAlignment="1" applyProtection="1"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2" fillId="5" borderId="15" xfId="0" applyFont="1" applyFill="1" applyBorder="1" applyAlignment="1" applyProtection="1">
      <alignment horizontal="center" wrapText="1"/>
      <protection hidden="1"/>
    </xf>
    <xf numFmtId="0" fontId="2" fillId="5" borderId="8" xfId="0" applyFont="1" applyFill="1" applyBorder="1" applyAlignment="1" applyProtection="1">
      <alignment horizontal="center" wrapText="1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vertical="center"/>
      <protection hidden="1"/>
    </xf>
    <xf numFmtId="0" fontId="2" fillId="5" borderId="9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vertic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 New Roman/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WhiteSpace="0" topLeftCell="A43" zoomScale="150" zoomScaleNormal="150" zoomScaleSheetLayoutView="110" zoomScalePageLayoutView="110" workbookViewId="0">
      <selection activeCell="E19" sqref="E19:I19"/>
    </sheetView>
  </sheetViews>
  <sheetFormatPr defaultRowHeight="15.75" x14ac:dyDescent="0.25"/>
  <cols>
    <col min="1" max="1" width="13.5" style="1" customWidth="1"/>
    <col min="2" max="4" width="9" style="1"/>
    <col min="5" max="5" width="10.625" style="1" customWidth="1"/>
    <col min="6" max="16384" width="9" style="1"/>
  </cols>
  <sheetData>
    <row r="1" spans="1:12" ht="15.75" customHeight="1" x14ac:dyDescent="0.25">
      <c r="A1" s="219" t="s">
        <v>43</v>
      </c>
      <c r="B1" s="220"/>
      <c r="C1" s="220"/>
      <c r="D1" s="220"/>
      <c r="E1" s="220"/>
      <c r="F1" s="220"/>
      <c r="G1" s="220"/>
      <c r="H1" s="220"/>
      <c r="I1" s="220"/>
      <c r="J1" s="9"/>
      <c r="K1" s="9"/>
      <c r="L1" s="9"/>
    </row>
    <row r="2" spans="1:12" s="109" customFormat="1" x14ac:dyDescent="0.25">
      <c r="A2" s="221" t="s">
        <v>119</v>
      </c>
      <c r="B2" s="222"/>
      <c r="C2" s="222"/>
      <c r="D2" s="222"/>
      <c r="E2" s="222"/>
      <c r="F2" s="222"/>
      <c r="G2" s="222"/>
      <c r="H2" s="222"/>
      <c r="I2" s="222"/>
      <c r="J2" s="9"/>
      <c r="K2" s="9"/>
      <c r="L2" s="9"/>
    </row>
    <row r="3" spans="1:12" s="109" customFormat="1" x14ac:dyDescent="0.25">
      <c r="A3" s="221" t="s">
        <v>156</v>
      </c>
      <c r="B3" s="222"/>
      <c r="C3" s="222"/>
      <c r="D3" s="222"/>
      <c r="E3" s="222"/>
      <c r="F3" s="222"/>
      <c r="G3" s="222"/>
      <c r="H3" s="222"/>
      <c r="I3" s="222"/>
      <c r="J3" s="9"/>
      <c r="K3" s="9"/>
      <c r="L3" s="9"/>
    </row>
    <row r="4" spans="1:12" s="109" customFormat="1" x14ac:dyDescent="0.25">
      <c r="A4" s="221" t="s">
        <v>157</v>
      </c>
      <c r="B4" s="222"/>
      <c r="C4" s="222"/>
      <c r="D4" s="222"/>
      <c r="E4" s="222"/>
      <c r="F4" s="222"/>
      <c r="G4" s="222"/>
      <c r="H4" s="222"/>
      <c r="I4" s="222"/>
      <c r="J4" s="9"/>
      <c r="K4" s="9"/>
      <c r="L4" s="9"/>
    </row>
    <row r="5" spans="1:12" x14ac:dyDescent="0.25">
      <c r="A5" s="42"/>
      <c r="B5" s="43"/>
      <c r="C5" s="43"/>
      <c r="D5" s="43"/>
      <c r="E5" s="43"/>
      <c r="F5" s="43"/>
      <c r="G5" s="43"/>
      <c r="H5" s="43"/>
      <c r="I5" s="43"/>
      <c r="J5" s="9"/>
      <c r="K5" s="9"/>
      <c r="L5" s="9"/>
    </row>
    <row r="6" spans="1:12" x14ac:dyDescent="0.25">
      <c r="A6" s="42"/>
      <c r="B6" s="43"/>
      <c r="C6" s="43"/>
      <c r="D6" s="43"/>
      <c r="E6" s="43"/>
      <c r="F6" s="43"/>
      <c r="G6" s="43"/>
      <c r="H6" s="43"/>
      <c r="I6" s="43"/>
      <c r="J6" s="9"/>
      <c r="K6" s="9"/>
      <c r="L6" s="9"/>
    </row>
    <row r="7" spans="1:12" ht="19.5" thickBot="1" x14ac:dyDescent="0.35">
      <c r="A7" s="226" t="s">
        <v>49</v>
      </c>
      <c r="B7" s="227"/>
      <c r="C7" s="227"/>
      <c r="D7" s="227"/>
      <c r="E7" s="227"/>
      <c r="F7" s="227"/>
      <c r="G7" s="227"/>
      <c r="H7" s="227"/>
      <c r="I7" s="227"/>
      <c r="J7" s="9"/>
      <c r="K7" s="9"/>
      <c r="L7" s="9"/>
    </row>
    <row r="8" spans="1:12" ht="33.75" customHeight="1" x14ac:dyDescent="0.25">
      <c r="A8" s="42"/>
      <c r="B8" s="44"/>
      <c r="C8" s="44"/>
      <c r="D8" s="45" t="s">
        <v>52</v>
      </c>
      <c r="E8" s="216" t="s">
        <v>110</v>
      </c>
      <c r="F8" s="217"/>
      <c r="G8" s="217"/>
      <c r="H8" s="217"/>
      <c r="I8" s="218"/>
      <c r="J8" s="9"/>
      <c r="K8" s="9"/>
      <c r="L8" s="9"/>
    </row>
    <row r="9" spans="1:12" s="97" customFormat="1" ht="15" customHeight="1" x14ac:dyDescent="0.25">
      <c r="A9" s="238" t="s">
        <v>117</v>
      </c>
      <c r="B9" s="238"/>
      <c r="C9" s="239"/>
      <c r="D9" s="108">
        <v>6</v>
      </c>
      <c r="E9" s="240" t="s">
        <v>120</v>
      </c>
      <c r="F9" s="241"/>
      <c r="G9" s="241"/>
      <c r="H9" s="241"/>
      <c r="I9" s="242"/>
      <c r="J9" s="96"/>
      <c r="K9" s="96"/>
      <c r="L9" s="96"/>
    </row>
    <row r="10" spans="1:12" ht="15" customHeight="1" x14ac:dyDescent="0.25">
      <c r="A10" s="234" t="s">
        <v>116</v>
      </c>
      <c r="B10" s="234"/>
      <c r="C10" s="235"/>
      <c r="D10" s="98">
        <v>61</v>
      </c>
      <c r="E10" s="236" t="s">
        <v>120</v>
      </c>
      <c r="F10" s="236"/>
      <c r="G10" s="236"/>
      <c r="H10" s="236"/>
      <c r="I10" s="237"/>
      <c r="J10" s="9"/>
      <c r="K10" s="9"/>
      <c r="L10" s="9"/>
    </row>
    <row r="11" spans="1:12" x14ac:dyDescent="0.25">
      <c r="A11" s="46" t="s">
        <v>50</v>
      </c>
      <c r="B11" s="46"/>
      <c r="C11" s="46"/>
      <c r="D11" s="94">
        <v>613</v>
      </c>
      <c r="E11" s="228" t="s">
        <v>126</v>
      </c>
      <c r="F11" s="229"/>
      <c r="G11" s="229"/>
      <c r="H11" s="229"/>
      <c r="I11" s="230"/>
    </row>
    <row r="12" spans="1:12" x14ac:dyDescent="0.25">
      <c r="A12" s="46" t="s">
        <v>51</v>
      </c>
      <c r="B12" s="46"/>
      <c r="C12" s="46"/>
      <c r="D12" s="94">
        <v>61310</v>
      </c>
      <c r="E12" s="231" t="s">
        <v>127</v>
      </c>
      <c r="F12" s="232"/>
      <c r="G12" s="232"/>
      <c r="H12" s="232"/>
      <c r="I12" s="233"/>
    </row>
    <row r="13" spans="1:12" ht="16.5" thickBot="1" x14ac:dyDescent="0.3">
      <c r="A13" s="46" t="s">
        <v>104</v>
      </c>
      <c r="B13" s="46"/>
      <c r="C13" s="46"/>
      <c r="D13" s="95"/>
      <c r="E13" s="200" t="s">
        <v>128</v>
      </c>
      <c r="F13" s="200"/>
      <c r="G13" s="200"/>
      <c r="H13" s="200"/>
      <c r="I13" s="201"/>
    </row>
    <row r="14" spans="1:12" x14ac:dyDescent="0.25">
      <c r="A14" s="46" t="s">
        <v>105</v>
      </c>
      <c r="B14" s="46"/>
      <c r="C14" s="46"/>
      <c r="D14" s="49"/>
      <c r="E14" s="202" t="s">
        <v>106</v>
      </c>
      <c r="F14" s="203"/>
      <c r="G14" s="203"/>
      <c r="H14" s="203"/>
      <c r="I14" s="204"/>
    </row>
    <row r="15" spans="1:12" x14ac:dyDescent="0.25">
      <c r="A15" s="46" t="s">
        <v>107</v>
      </c>
      <c r="B15" s="46"/>
      <c r="C15" s="46"/>
      <c r="D15" s="49"/>
      <c r="E15" s="205" t="s">
        <v>108</v>
      </c>
      <c r="F15" s="206"/>
      <c r="G15" s="206"/>
      <c r="H15" s="206"/>
      <c r="I15" s="207"/>
    </row>
    <row r="16" spans="1:12" ht="16.5" thickBot="1" x14ac:dyDescent="0.3">
      <c r="A16" s="46" t="s">
        <v>109</v>
      </c>
      <c r="B16" s="46"/>
      <c r="C16" s="46"/>
      <c r="D16" s="49"/>
      <c r="E16" s="208">
        <v>120</v>
      </c>
      <c r="F16" s="209"/>
      <c r="G16" s="209"/>
      <c r="H16" s="209"/>
      <c r="I16" s="210"/>
    </row>
    <row r="17" spans="1:9" x14ac:dyDescent="0.25">
      <c r="A17" s="46"/>
      <c r="B17" s="46"/>
      <c r="C17" s="46"/>
      <c r="D17" s="49"/>
      <c r="E17" s="50"/>
      <c r="F17" s="50"/>
      <c r="G17" s="50"/>
      <c r="H17" s="50"/>
      <c r="I17" s="50"/>
    </row>
    <row r="18" spans="1:9" s="109" customFormat="1" x14ac:dyDescent="0.25">
      <c r="A18" s="56" t="s">
        <v>70</v>
      </c>
      <c r="B18" s="56"/>
      <c r="C18" s="56"/>
      <c r="D18" s="49"/>
      <c r="E18" s="51" t="s">
        <v>44</v>
      </c>
      <c r="F18" s="50"/>
      <c r="G18" s="50"/>
      <c r="H18" s="50"/>
      <c r="I18" s="50"/>
    </row>
    <row r="19" spans="1:9" s="109" customFormat="1" x14ac:dyDescent="0.25">
      <c r="A19" s="56"/>
      <c r="B19" s="56"/>
      <c r="C19" s="56"/>
      <c r="D19" s="49"/>
      <c r="E19" s="215" t="s">
        <v>210</v>
      </c>
      <c r="F19" s="215"/>
      <c r="G19" s="215"/>
      <c r="H19" s="215"/>
      <c r="I19" s="215"/>
    </row>
    <row r="20" spans="1:9" s="109" customFormat="1" x14ac:dyDescent="0.25">
      <c r="A20" s="57" t="s">
        <v>44</v>
      </c>
      <c r="B20" s="57"/>
      <c r="C20" s="57"/>
      <c r="D20" s="51"/>
      <c r="E20" s="51" t="s">
        <v>187</v>
      </c>
      <c r="F20" s="46"/>
      <c r="G20" s="51"/>
      <c r="H20" s="46"/>
      <c r="I20" s="46"/>
    </row>
    <row r="21" spans="1:9" s="109" customFormat="1" x14ac:dyDescent="0.25">
      <c r="A21" s="57" t="s">
        <v>43</v>
      </c>
      <c r="B21" s="57"/>
      <c r="C21" s="57"/>
      <c r="D21" s="51"/>
      <c r="E21" s="51" t="s">
        <v>188</v>
      </c>
      <c r="F21" s="46"/>
      <c r="G21" s="51"/>
      <c r="H21" s="46"/>
      <c r="I21" s="46"/>
    </row>
    <row r="22" spans="1:9" s="109" customFormat="1" x14ac:dyDescent="0.25">
      <c r="A22" s="57" t="s">
        <v>45</v>
      </c>
      <c r="B22" s="57"/>
      <c r="C22" s="57"/>
      <c r="D22" s="51"/>
      <c r="H22" s="46"/>
      <c r="I22" s="46"/>
    </row>
    <row r="23" spans="1:9" s="109" customFormat="1" x14ac:dyDescent="0.25">
      <c r="A23" s="57" t="s">
        <v>47</v>
      </c>
      <c r="B23" s="57"/>
      <c r="C23" s="57"/>
      <c r="D23" s="51"/>
      <c r="E23" s="51" t="s">
        <v>44</v>
      </c>
      <c r="F23" s="46"/>
      <c r="G23" s="51"/>
      <c r="H23" s="46"/>
      <c r="I23" s="46"/>
    </row>
    <row r="24" spans="1:9" s="109" customFormat="1" x14ac:dyDescent="0.25">
      <c r="A24" s="57" t="s">
        <v>46</v>
      </c>
      <c r="B24" s="57"/>
      <c r="C24" s="57"/>
      <c r="D24" s="51"/>
      <c r="E24" s="51" t="s">
        <v>211</v>
      </c>
      <c r="F24" s="46"/>
      <c r="G24" s="51"/>
      <c r="H24" s="46"/>
      <c r="I24" s="46"/>
    </row>
    <row r="25" spans="1:9" s="109" customFormat="1" x14ac:dyDescent="0.25">
      <c r="A25" s="58"/>
      <c r="B25" s="58"/>
      <c r="C25" s="58"/>
      <c r="D25" s="51"/>
      <c r="E25" s="51" t="s">
        <v>189</v>
      </c>
      <c r="F25" s="46"/>
      <c r="G25" s="51"/>
      <c r="H25" s="46"/>
      <c r="I25" s="46"/>
    </row>
    <row r="26" spans="1:9" s="109" customFormat="1" x14ac:dyDescent="0.25">
      <c r="A26" s="51"/>
      <c r="B26" s="52"/>
      <c r="C26" s="52"/>
      <c r="D26" s="51"/>
      <c r="E26" s="51" t="s">
        <v>190</v>
      </c>
      <c r="F26" s="46"/>
      <c r="G26" s="51"/>
      <c r="H26" s="46"/>
      <c r="I26" s="46"/>
    </row>
    <row r="27" spans="1:9" s="109" customFormat="1" x14ac:dyDescent="0.25">
      <c r="A27" s="51"/>
      <c r="B27" s="52"/>
      <c r="C27" s="52"/>
      <c r="D27" s="51"/>
      <c r="F27" s="46"/>
      <c r="G27" s="51"/>
      <c r="H27" s="46"/>
      <c r="I27" s="46"/>
    </row>
    <row r="28" spans="1:9" s="109" customFormat="1" x14ac:dyDescent="0.25">
      <c r="A28" s="51"/>
      <c r="B28" s="52"/>
      <c r="C28" s="52"/>
      <c r="D28" s="51"/>
      <c r="E28" s="51" t="s">
        <v>44</v>
      </c>
      <c r="F28" s="46"/>
      <c r="G28" s="51"/>
      <c r="H28" s="46"/>
      <c r="I28" s="46"/>
    </row>
    <row r="29" spans="1:9" s="109" customFormat="1" x14ac:dyDescent="0.25">
      <c r="A29" s="51"/>
      <c r="B29" s="52"/>
      <c r="C29" s="52"/>
      <c r="D29" s="51"/>
      <c r="E29" s="51" t="s">
        <v>212</v>
      </c>
      <c r="F29" s="46"/>
      <c r="G29" s="51"/>
      <c r="H29" s="46"/>
      <c r="I29" s="46"/>
    </row>
    <row r="30" spans="1:9" s="109" customFormat="1" x14ac:dyDescent="0.25">
      <c r="A30" s="51"/>
      <c r="B30" s="52"/>
      <c r="C30" s="52"/>
      <c r="D30" s="51"/>
      <c r="E30" s="51" t="s">
        <v>191</v>
      </c>
      <c r="F30" s="46"/>
      <c r="G30" s="51"/>
      <c r="H30" s="46"/>
      <c r="I30" s="46"/>
    </row>
    <row r="31" spans="1:9" s="109" customFormat="1" x14ac:dyDescent="0.25">
      <c r="A31" s="52"/>
      <c r="B31" s="52"/>
      <c r="C31" s="52"/>
      <c r="D31" s="51"/>
      <c r="E31" s="51" t="s">
        <v>192</v>
      </c>
      <c r="F31" s="46"/>
      <c r="G31" s="51"/>
      <c r="H31" s="46"/>
      <c r="I31" s="46"/>
    </row>
    <row r="32" spans="1:9" ht="16.5" thickBot="1" x14ac:dyDescent="0.3">
      <c r="A32" s="51"/>
      <c r="B32" s="51"/>
      <c r="C32" s="51"/>
      <c r="D32" s="51"/>
      <c r="E32" s="51"/>
      <c r="F32" s="46"/>
      <c r="G32" s="51"/>
      <c r="H32" s="46"/>
      <c r="I32" s="46"/>
    </row>
    <row r="33" spans="1:9" x14ac:dyDescent="0.25">
      <c r="A33" s="52" t="s">
        <v>77</v>
      </c>
      <c r="B33" s="52"/>
      <c r="C33" s="53" t="s">
        <v>78</v>
      </c>
      <c r="D33" s="211" t="s">
        <v>0</v>
      </c>
      <c r="E33" s="211"/>
      <c r="F33" s="211"/>
      <c r="G33" s="211"/>
      <c r="H33" s="211"/>
      <c r="I33" s="212"/>
    </row>
    <row r="34" spans="1:9" x14ac:dyDescent="0.25">
      <c r="A34" s="52"/>
      <c r="B34" s="52"/>
      <c r="C34" s="54" t="s">
        <v>76</v>
      </c>
      <c r="D34" s="213" t="s">
        <v>69</v>
      </c>
      <c r="E34" s="213"/>
      <c r="F34" s="213"/>
      <c r="G34" s="213"/>
      <c r="H34" s="213"/>
      <c r="I34" s="214"/>
    </row>
    <row r="35" spans="1:9" x14ac:dyDescent="0.25">
      <c r="A35" s="52"/>
      <c r="B35" s="52"/>
      <c r="C35" s="54" t="s">
        <v>79</v>
      </c>
      <c r="D35" s="213" t="s">
        <v>75</v>
      </c>
      <c r="E35" s="213"/>
      <c r="F35" s="213"/>
      <c r="G35" s="213"/>
      <c r="H35" s="213"/>
      <c r="I35" s="214"/>
    </row>
    <row r="36" spans="1:9" x14ac:dyDescent="0.25">
      <c r="A36" s="52"/>
      <c r="B36" s="52"/>
      <c r="C36" s="54" t="s">
        <v>80</v>
      </c>
      <c r="D36" s="213" t="s">
        <v>81</v>
      </c>
      <c r="E36" s="213"/>
      <c r="F36" s="213"/>
      <c r="G36" s="213"/>
      <c r="H36" s="213"/>
      <c r="I36" s="214"/>
    </row>
    <row r="37" spans="1:9" ht="16.5" thickBot="1" x14ac:dyDescent="0.3">
      <c r="A37" s="52"/>
      <c r="B37" s="52"/>
      <c r="C37" s="55" t="s">
        <v>82</v>
      </c>
      <c r="D37" s="223" t="s">
        <v>118</v>
      </c>
      <c r="E37" s="224"/>
      <c r="F37" s="224"/>
      <c r="G37" s="224"/>
      <c r="H37" s="224"/>
      <c r="I37" s="225"/>
    </row>
    <row r="38" spans="1:9" x14ac:dyDescent="0.25">
      <c r="A38" s="10"/>
      <c r="B38" s="10"/>
      <c r="C38" s="13"/>
      <c r="D38" s="14"/>
      <c r="E38" s="14"/>
      <c r="F38" s="14"/>
      <c r="G38" s="14"/>
      <c r="H38" s="14"/>
      <c r="I38" s="14"/>
    </row>
    <row r="39" spans="1:9" x14ac:dyDescent="0.25">
      <c r="A39" s="10"/>
      <c r="B39" s="10"/>
      <c r="C39" s="13"/>
      <c r="D39" s="13"/>
      <c r="E39" s="13"/>
      <c r="F39" s="5"/>
      <c r="G39" s="13"/>
      <c r="H39" s="5" t="s">
        <v>78</v>
      </c>
      <c r="I39" s="5"/>
    </row>
    <row r="40" spans="1:9" ht="16.5" thickBot="1" x14ac:dyDescent="0.3">
      <c r="A40" s="199" t="s">
        <v>0</v>
      </c>
      <c r="B40" s="199"/>
      <c r="C40" s="199"/>
      <c r="D40" s="199"/>
      <c r="E40" s="199"/>
      <c r="F40" s="199"/>
      <c r="G40" s="199"/>
      <c r="H40" s="199"/>
      <c r="I40" s="199"/>
    </row>
    <row r="41" spans="1:9" ht="15.75" customHeight="1" x14ac:dyDescent="0.25">
      <c r="A41" s="191" t="s">
        <v>1</v>
      </c>
      <c r="B41" s="193" t="s">
        <v>6</v>
      </c>
      <c r="C41" s="194"/>
      <c r="D41" s="193" t="s">
        <v>48</v>
      </c>
      <c r="E41" s="194"/>
      <c r="F41" s="195" t="s">
        <v>9</v>
      </c>
      <c r="G41" s="197" t="s">
        <v>10</v>
      </c>
      <c r="H41" s="198"/>
      <c r="I41" s="194"/>
    </row>
    <row r="42" spans="1:9" x14ac:dyDescent="0.25">
      <c r="A42" s="192"/>
      <c r="B42" s="33" t="s">
        <v>7</v>
      </c>
      <c r="C42" s="34" t="s">
        <v>8</v>
      </c>
      <c r="D42" s="33" t="s">
        <v>7</v>
      </c>
      <c r="E42" s="34" t="s">
        <v>8</v>
      </c>
      <c r="F42" s="196"/>
      <c r="G42" s="24" t="s">
        <v>11</v>
      </c>
      <c r="H42" s="25" t="s">
        <v>12</v>
      </c>
      <c r="I42" s="26" t="s">
        <v>13</v>
      </c>
    </row>
    <row r="43" spans="1:9" x14ac:dyDescent="0.25">
      <c r="A43" s="35" t="s">
        <v>2</v>
      </c>
      <c r="B43" s="36">
        <v>15</v>
      </c>
      <c r="C43" s="37">
        <v>15</v>
      </c>
      <c r="D43" s="36">
        <v>2</v>
      </c>
      <c r="E43" s="37">
        <v>4</v>
      </c>
      <c r="F43" s="35">
        <v>3</v>
      </c>
      <c r="G43" s="27">
        <v>2</v>
      </c>
      <c r="H43" s="28">
        <v>1</v>
      </c>
      <c r="I43" s="29">
        <f>52-B43-C43-D43-E43-F43-G43-H43</f>
        <v>10</v>
      </c>
    </row>
    <row r="44" spans="1:9" x14ac:dyDescent="0.25">
      <c r="A44" s="35" t="s">
        <v>3</v>
      </c>
      <c r="B44" s="36">
        <v>15</v>
      </c>
      <c r="C44" s="37">
        <v>15</v>
      </c>
      <c r="D44" s="36">
        <v>2</v>
      </c>
      <c r="E44" s="37">
        <v>4</v>
      </c>
      <c r="F44" s="35">
        <v>3</v>
      </c>
      <c r="G44" s="27">
        <v>2</v>
      </c>
      <c r="H44" s="28">
        <v>1</v>
      </c>
      <c r="I44" s="29">
        <f>52-B44-C44-D44-E44-F44-G44-H44</f>
        <v>10</v>
      </c>
    </row>
    <row r="45" spans="1:9" x14ac:dyDescent="0.25">
      <c r="A45" s="35" t="s">
        <v>4</v>
      </c>
      <c r="B45" s="36">
        <v>15</v>
      </c>
      <c r="C45" s="37">
        <v>15</v>
      </c>
      <c r="D45" s="36">
        <v>2</v>
      </c>
      <c r="E45" s="37">
        <v>4</v>
      </c>
      <c r="F45" s="35">
        <v>4</v>
      </c>
      <c r="G45" s="27">
        <v>2</v>
      </c>
      <c r="H45" s="28">
        <v>1</v>
      </c>
      <c r="I45" s="29">
        <f>52-B45-C45-D45-E45-F45-G45-H45</f>
        <v>9</v>
      </c>
    </row>
    <row r="46" spans="1:9" ht="16.5" thickBot="1" x14ac:dyDescent="0.3">
      <c r="A46" s="38" t="s">
        <v>5</v>
      </c>
      <c r="B46" s="39">
        <v>15</v>
      </c>
      <c r="C46" s="40">
        <v>10</v>
      </c>
      <c r="D46" s="39">
        <v>4</v>
      </c>
      <c r="E46" s="40">
        <v>4</v>
      </c>
      <c r="F46" s="41">
        <v>8</v>
      </c>
      <c r="G46" s="30">
        <v>2</v>
      </c>
      <c r="H46" s="31">
        <v>1</v>
      </c>
      <c r="I46" s="32"/>
    </row>
  </sheetData>
  <sheetProtection insertRows="0" deleteRows="0"/>
  <mergeCells count="28">
    <mergeCell ref="E8:I8"/>
    <mergeCell ref="A1:I1"/>
    <mergeCell ref="A2:I2"/>
    <mergeCell ref="A3:I3"/>
    <mergeCell ref="D37:I37"/>
    <mergeCell ref="A7:I7"/>
    <mergeCell ref="E11:I11"/>
    <mergeCell ref="E12:I12"/>
    <mergeCell ref="A10:C10"/>
    <mergeCell ref="E10:I10"/>
    <mergeCell ref="A9:C9"/>
    <mergeCell ref="E9:I9"/>
    <mergeCell ref="A4:I4"/>
    <mergeCell ref="A40:I40"/>
    <mergeCell ref="E13:I13"/>
    <mergeCell ref="E14:I14"/>
    <mergeCell ref="E15:I15"/>
    <mergeCell ref="E16:I16"/>
    <mergeCell ref="D33:I33"/>
    <mergeCell ref="D35:I35"/>
    <mergeCell ref="D34:I34"/>
    <mergeCell ref="D36:I36"/>
    <mergeCell ref="E19:I19"/>
    <mergeCell ref="A41:A42"/>
    <mergeCell ref="B41:C41"/>
    <mergeCell ref="D41:E41"/>
    <mergeCell ref="F41:F42"/>
    <mergeCell ref="G41:I41"/>
  </mergeCells>
  <pageMargins left="1.1023622047244095" right="0.31496062992125984" top="0.55118110236220474" bottom="0.55118110236220474" header="0.31496062992125984" footer="0.31496062992125984"/>
  <pageSetup paperSize="9" scale="92" orientation="portrait" horizontalDpi="1200" verticalDpi="1200" r:id="rId1"/>
  <headerFooter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WhiteSpace="0" view="pageBreakPreview" zoomScale="85" zoomScaleNormal="90" zoomScaleSheetLayoutView="85" workbookViewId="0">
      <pane ySplit="6" topLeftCell="A70" activePane="bottomLeft" state="frozen"/>
      <selection pane="bottomLeft" activeCell="C43" sqref="C43"/>
    </sheetView>
  </sheetViews>
  <sheetFormatPr defaultRowHeight="15.75" x14ac:dyDescent="0.25"/>
  <cols>
    <col min="1" max="1" width="11.875" style="1" customWidth="1"/>
    <col min="2" max="2" width="55.75" style="7" customWidth="1"/>
    <col min="3" max="7" width="6.625" style="1" customWidth="1"/>
    <col min="8" max="8" width="11.375" style="1" customWidth="1"/>
    <col min="9" max="16" width="5.25" style="1" customWidth="1"/>
    <col min="17" max="17" width="6.75" style="1" customWidth="1"/>
    <col min="18" max="19" width="7.25" style="1" customWidth="1"/>
    <col min="20" max="20" width="8.875" style="1" customWidth="1"/>
    <col min="21" max="21" width="6.75" style="1" customWidth="1"/>
    <col min="22" max="16384" width="9" style="1"/>
  </cols>
  <sheetData>
    <row r="1" spans="1:19" ht="20.100000000000001" customHeight="1" x14ac:dyDescent="0.25">
      <c r="A1" s="62"/>
      <c r="B1" s="6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 t="s">
        <v>76</v>
      </c>
      <c r="Q1" s="62"/>
      <c r="R1" s="62"/>
    </row>
    <row r="2" spans="1:19" ht="20.100000000000001" customHeight="1" thickBot="1" x14ac:dyDescent="0.35">
      <c r="A2" s="272" t="s">
        <v>69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9" ht="20.100000000000001" customHeight="1" x14ac:dyDescent="0.25">
      <c r="A3" s="282" t="s">
        <v>52</v>
      </c>
      <c r="B3" s="284" t="s">
        <v>14</v>
      </c>
      <c r="C3" s="286" t="s">
        <v>36</v>
      </c>
      <c r="D3" s="259" t="s">
        <v>67</v>
      </c>
      <c r="E3" s="259"/>
      <c r="F3" s="259"/>
      <c r="G3" s="259"/>
      <c r="H3" s="259" t="s">
        <v>68</v>
      </c>
      <c r="I3" s="259" t="s">
        <v>55</v>
      </c>
      <c r="J3" s="259"/>
      <c r="K3" s="259"/>
      <c r="L3" s="259"/>
      <c r="M3" s="259"/>
      <c r="N3" s="259"/>
      <c r="O3" s="259"/>
      <c r="P3" s="259"/>
      <c r="Q3" s="259" t="s">
        <v>31</v>
      </c>
      <c r="R3" s="280" t="s">
        <v>30</v>
      </c>
    </row>
    <row r="4" spans="1:19" ht="20.100000000000001" customHeight="1" x14ac:dyDescent="0.25">
      <c r="A4" s="283"/>
      <c r="B4" s="285"/>
      <c r="C4" s="285"/>
      <c r="D4" s="258" t="s">
        <v>54</v>
      </c>
      <c r="E4" s="258" t="s">
        <v>16</v>
      </c>
      <c r="F4" s="258" t="s">
        <v>17</v>
      </c>
      <c r="G4" s="258" t="s">
        <v>29</v>
      </c>
      <c r="H4" s="260"/>
      <c r="I4" s="258" t="s">
        <v>56</v>
      </c>
      <c r="J4" s="258"/>
      <c r="K4" s="258"/>
      <c r="L4" s="258"/>
      <c r="M4" s="258"/>
      <c r="N4" s="258"/>
      <c r="O4" s="258"/>
      <c r="P4" s="258"/>
      <c r="Q4" s="258"/>
      <c r="R4" s="281"/>
    </row>
    <row r="5" spans="1:19" ht="20.100000000000001" customHeight="1" x14ac:dyDescent="0.25">
      <c r="A5" s="283"/>
      <c r="B5" s="285"/>
      <c r="C5" s="285"/>
      <c r="D5" s="258"/>
      <c r="E5" s="258"/>
      <c r="F5" s="258"/>
      <c r="G5" s="258"/>
      <c r="H5" s="260"/>
      <c r="I5" s="64" t="s">
        <v>2</v>
      </c>
      <c r="J5" s="64" t="s">
        <v>3</v>
      </c>
      <c r="K5" s="64" t="s">
        <v>4</v>
      </c>
      <c r="L5" s="64" t="s">
        <v>5</v>
      </c>
      <c r="M5" s="64" t="s">
        <v>18</v>
      </c>
      <c r="N5" s="64" t="s">
        <v>19</v>
      </c>
      <c r="O5" s="64" t="s">
        <v>57</v>
      </c>
      <c r="P5" s="64" t="s">
        <v>58</v>
      </c>
      <c r="Q5" s="258"/>
      <c r="R5" s="281"/>
    </row>
    <row r="6" spans="1:19" s="7" customFormat="1" ht="48.75" customHeight="1" x14ac:dyDescent="0.25">
      <c r="A6" s="65" t="s">
        <v>89</v>
      </c>
      <c r="B6" s="66" t="s">
        <v>112</v>
      </c>
      <c r="C6" s="151">
        <f>SUM(C7:C11)</f>
        <v>360</v>
      </c>
      <c r="D6" s="151">
        <f t="shared" ref="D6:H6" si="0">SUM(D7:D11)</f>
        <v>160</v>
      </c>
      <c r="E6" s="151">
        <f t="shared" si="0"/>
        <v>120</v>
      </c>
      <c r="F6" s="151">
        <f t="shared" si="0"/>
        <v>10</v>
      </c>
      <c r="G6" s="151">
        <f t="shared" si="0"/>
        <v>30</v>
      </c>
      <c r="H6" s="151">
        <f t="shared" si="0"/>
        <v>200</v>
      </c>
      <c r="I6" s="151"/>
      <c r="J6" s="151"/>
      <c r="K6" s="151"/>
      <c r="L6" s="151"/>
      <c r="M6" s="151"/>
      <c r="N6" s="151"/>
      <c r="O6" s="151"/>
      <c r="P6" s="151"/>
      <c r="Q6" s="152"/>
      <c r="R6" s="153">
        <f>SUM(R7:R11)</f>
        <v>12</v>
      </c>
      <c r="S6" s="114"/>
    </row>
    <row r="7" spans="1:19" s="109" customFormat="1" ht="20.100000000000001" customHeight="1" x14ac:dyDescent="0.25">
      <c r="A7" s="110" t="s">
        <v>133</v>
      </c>
      <c r="B7" s="157" t="s">
        <v>164</v>
      </c>
      <c r="C7" s="118">
        <v>60</v>
      </c>
      <c r="D7" s="118">
        <v>30</v>
      </c>
      <c r="E7" s="118"/>
      <c r="F7" s="118"/>
      <c r="G7" s="124">
        <f>D7-E7-F7</f>
        <v>30</v>
      </c>
      <c r="H7" s="124">
        <f>C7-D7</f>
        <v>30</v>
      </c>
      <c r="I7" s="118"/>
      <c r="J7" s="120">
        <v>2</v>
      </c>
      <c r="K7" s="120"/>
      <c r="L7" s="120"/>
      <c r="M7" s="120"/>
      <c r="N7" s="120"/>
      <c r="O7" s="120"/>
      <c r="P7" s="120"/>
      <c r="Q7" s="124" t="s">
        <v>32</v>
      </c>
      <c r="R7" s="158">
        <f>C7/30</f>
        <v>2</v>
      </c>
      <c r="S7" s="243"/>
    </row>
    <row r="8" spans="1:19" s="109" customFormat="1" ht="20.100000000000001" customHeight="1" x14ac:dyDescent="0.25">
      <c r="A8" s="110" t="s">
        <v>134</v>
      </c>
      <c r="B8" s="129" t="s">
        <v>158</v>
      </c>
      <c r="C8" s="118">
        <v>60</v>
      </c>
      <c r="D8" s="118">
        <v>30</v>
      </c>
      <c r="E8" s="118">
        <v>30</v>
      </c>
      <c r="F8" s="118"/>
      <c r="G8" s="124">
        <f>D8-E8-F8</f>
        <v>0</v>
      </c>
      <c r="H8" s="124">
        <f>C8-D8</f>
        <v>30</v>
      </c>
      <c r="I8" s="118"/>
      <c r="J8" s="120"/>
      <c r="K8" s="120">
        <v>2</v>
      </c>
      <c r="L8" s="120"/>
      <c r="M8" s="120"/>
      <c r="N8" s="120"/>
      <c r="O8" s="120"/>
      <c r="P8" s="120"/>
      <c r="Q8" s="124" t="s">
        <v>32</v>
      </c>
      <c r="R8" s="154">
        <f>C8/30</f>
        <v>2</v>
      </c>
      <c r="S8" s="243"/>
    </row>
    <row r="9" spans="1:19" s="109" customFormat="1" ht="20.100000000000001" customHeight="1" x14ac:dyDescent="0.25">
      <c r="A9" s="110" t="s">
        <v>165</v>
      </c>
      <c r="B9" s="60" t="s">
        <v>193</v>
      </c>
      <c r="C9" s="118">
        <v>60</v>
      </c>
      <c r="D9" s="118">
        <v>30</v>
      </c>
      <c r="E9" s="118">
        <v>20</v>
      </c>
      <c r="F9" s="118">
        <v>10</v>
      </c>
      <c r="G9" s="124">
        <f>D9-E9-F9</f>
        <v>0</v>
      </c>
      <c r="H9" s="124">
        <f>C9-D9</f>
        <v>30</v>
      </c>
      <c r="I9" s="118"/>
      <c r="J9" s="120"/>
      <c r="K9" s="120"/>
      <c r="L9" s="120">
        <v>2</v>
      </c>
      <c r="M9" s="120"/>
      <c r="N9" s="120"/>
      <c r="O9" s="120"/>
      <c r="P9" s="120"/>
      <c r="Q9" s="124" t="s">
        <v>32</v>
      </c>
      <c r="R9" s="158">
        <f>C9/30</f>
        <v>2</v>
      </c>
      <c r="S9" s="243"/>
    </row>
    <row r="10" spans="1:19" s="109" customFormat="1" ht="20.100000000000001" customHeight="1" x14ac:dyDescent="0.25">
      <c r="A10" s="47" t="s">
        <v>139</v>
      </c>
      <c r="B10" s="60" t="s">
        <v>166</v>
      </c>
      <c r="C10" s="118">
        <v>90</v>
      </c>
      <c r="D10" s="118">
        <v>30</v>
      </c>
      <c r="E10" s="118">
        <v>30</v>
      </c>
      <c r="F10" s="118"/>
      <c r="G10" s="124">
        <f>D10-E10-F10</f>
        <v>0</v>
      </c>
      <c r="H10" s="124">
        <f>C10-D10</f>
        <v>60</v>
      </c>
      <c r="I10" s="118"/>
      <c r="J10" s="120"/>
      <c r="K10" s="120"/>
      <c r="L10" s="120" t="s">
        <v>70</v>
      </c>
      <c r="M10" s="120"/>
      <c r="N10" s="120" t="s">
        <v>70</v>
      </c>
      <c r="O10" s="120">
        <v>2</v>
      </c>
      <c r="P10" s="120"/>
      <c r="Q10" s="124" t="s">
        <v>32</v>
      </c>
      <c r="R10" s="158">
        <f>C10/30</f>
        <v>3</v>
      </c>
      <c r="S10" s="243"/>
    </row>
    <row r="11" spans="1:19" s="109" customFormat="1" ht="20.100000000000001" customHeight="1" x14ac:dyDescent="0.25">
      <c r="A11" s="47" t="s">
        <v>140</v>
      </c>
      <c r="B11" s="60" t="s">
        <v>167</v>
      </c>
      <c r="C11" s="118">
        <v>90</v>
      </c>
      <c r="D11" s="118">
        <v>40</v>
      </c>
      <c r="E11" s="118">
        <v>40</v>
      </c>
      <c r="F11" s="118"/>
      <c r="G11" s="124">
        <f>D11-E11-F11</f>
        <v>0</v>
      </c>
      <c r="H11" s="124">
        <f>C11-D11</f>
        <v>50</v>
      </c>
      <c r="I11" s="118"/>
      <c r="J11" s="120"/>
      <c r="K11" s="120"/>
      <c r="L11" s="120"/>
      <c r="M11" s="120"/>
      <c r="N11" s="120"/>
      <c r="O11" s="120" t="s">
        <v>70</v>
      </c>
      <c r="P11" s="120">
        <v>4</v>
      </c>
      <c r="Q11" s="124" t="s">
        <v>32</v>
      </c>
      <c r="R11" s="158">
        <f>C11/30</f>
        <v>3</v>
      </c>
      <c r="S11" s="243"/>
    </row>
    <row r="12" spans="1:19" s="91" customFormat="1" ht="39" customHeight="1" x14ac:dyDescent="0.25">
      <c r="A12" s="90" t="s">
        <v>90</v>
      </c>
      <c r="B12" s="66" t="s">
        <v>33</v>
      </c>
      <c r="C12" s="70">
        <f>SUM(C13:C16)</f>
        <v>300</v>
      </c>
      <c r="D12" s="70">
        <f t="shared" ref="D12:H12" si="1">SUM(D13:D16)</f>
        <v>180</v>
      </c>
      <c r="E12" s="70">
        <f t="shared" si="1"/>
        <v>115</v>
      </c>
      <c r="F12" s="70">
        <f t="shared" si="1"/>
        <v>65</v>
      </c>
      <c r="G12" s="70">
        <f t="shared" si="1"/>
        <v>0</v>
      </c>
      <c r="H12" s="70">
        <f t="shared" si="1"/>
        <v>120</v>
      </c>
      <c r="I12" s="151"/>
      <c r="J12" s="151"/>
      <c r="K12" s="151"/>
      <c r="L12" s="151"/>
      <c r="M12" s="151"/>
      <c r="N12" s="151"/>
      <c r="O12" s="151"/>
      <c r="P12" s="151"/>
      <c r="Q12" s="152"/>
      <c r="R12" s="153">
        <f>SUM(R13:R16)</f>
        <v>10</v>
      </c>
    </row>
    <row r="13" spans="1:19" s="109" customFormat="1" ht="20.100000000000001" customHeight="1" x14ac:dyDescent="0.25">
      <c r="A13" s="110" t="s">
        <v>168</v>
      </c>
      <c r="B13" s="111" t="s">
        <v>169</v>
      </c>
      <c r="C13" s="120">
        <v>60</v>
      </c>
      <c r="D13" s="120">
        <v>30</v>
      </c>
      <c r="E13" s="120">
        <v>15</v>
      </c>
      <c r="F13" s="120">
        <v>15</v>
      </c>
      <c r="G13" s="159">
        <f>D13-E13-F13</f>
        <v>0</v>
      </c>
      <c r="H13" s="124">
        <f>C13-D13</f>
        <v>30</v>
      </c>
      <c r="I13" s="120"/>
      <c r="J13" s="120"/>
      <c r="K13" s="120"/>
      <c r="L13" s="160"/>
      <c r="M13" s="120">
        <v>2</v>
      </c>
      <c r="N13" s="120"/>
      <c r="O13" s="120"/>
      <c r="P13" s="120"/>
      <c r="Q13" s="159" t="s">
        <v>32</v>
      </c>
      <c r="R13" s="161">
        <f>C13/30</f>
        <v>2</v>
      </c>
    </row>
    <row r="14" spans="1:19" s="109" customFormat="1" ht="20.100000000000001" customHeight="1" x14ac:dyDescent="0.25">
      <c r="A14" s="110" t="s">
        <v>170</v>
      </c>
      <c r="B14" s="130" t="s">
        <v>171</v>
      </c>
      <c r="C14" s="120">
        <v>60</v>
      </c>
      <c r="D14" s="120">
        <v>20</v>
      </c>
      <c r="E14" s="120">
        <v>20</v>
      </c>
      <c r="F14" s="120">
        <v>0</v>
      </c>
      <c r="G14" s="159">
        <f>D14-E14-F14</f>
        <v>0</v>
      </c>
      <c r="H14" s="124">
        <f>C14-D14</f>
        <v>40</v>
      </c>
      <c r="I14" s="120"/>
      <c r="J14" s="120"/>
      <c r="K14" s="120"/>
      <c r="L14" s="120" t="s">
        <v>70</v>
      </c>
      <c r="M14" s="120"/>
      <c r="N14" s="120">
        <v>2</v>
      </c>
      <c r="O14" s="120" t="s">
        <v>70</v>
      </c>
      <c r="P14" s="120"/>
      <c r="Q14" s="159" t="s">
        <v>32</v>
      </c>
      <c r="R14" s="161">
        <f>C14/30</f>
        <v>2</v>
      </c>
    </row>
    <row r="15" spans="1:19" s="109" customFormat="1" ht="20.100000000000001" customHeight="1" x14ac:dyDescent="0.25">
      <c r="A15" s="110" t="s">
        <v>141</v>
      </c>
      <c r="B15" s="111" t="s">
        <v>121</v>
      </c>
      <c r="C15" s="120">
        <v>120</v>
      </c>
      <c r="D15" s="120">
        <v>90</v>
      </c>
      <c r="E15" s="120">
        <v>60</v>
      </c>
      <c r="F15" s="120">
        <v>30</v>
      </c>
      <c r="G15" s="159">
        <v>0</v>
      </c>
      <c r="H15" s="124">
        <f>C15-D15</f>
        <v>30</v>
      </c>
      <c r="I15" s="120"/>
      <c r="J15" s="120"/>
      <c r="K15" s="120"/>
      <c r="L15" s="120"/>
      <c r="M15" s="120"/>
      <c r="N15" s="120"/>
      <c r="O15" s="120">
        <v>6</v>
      </c>
      <c r="P15" s="120"/>
      <c r="Q15" s="159" t="s">
        <v>32</v>
      </c>
      <c r="R15" s="161">
        <f>C15/30</f>
        <v>4</v>
      </c>
    </row>
    <row r="16" spans="1:19" s="109" customFormat="1" ht="20.100000000000001" customHeight="1" x14ac:dyDescent="0.25">
      <c r="A16" s="110" t="s">
        <v>142</v>
      </c>
      <c r="B16" s="111" t="s">
        <v>122</v>
      </c>
      <c r="C16" s="120">
        <v>60</v>
      </c>
      <c r="D16" s="120">
        <v>40</v>
      </c>
      <c r="E16" s="120">
        <v>20</v>
      </c>
      <c r="F16" s="120">
        <v>20</v>
      </c>
      <c r="G16" s="159" t="s">
        <v>70</v>
      </c>
      <c r="H16" s="124">
        <f>C16-D16</f>
        <v>20</v>
      </c>
      <c r="I16" s="120"/>
      <c r="J16" s="120"/>
      <c r="K16" s="120"/>
      <c r="L16" s="120"/>
      <c r="M16" s="120"/>
      <c r="N16" s="120"/>
      <c r="O16" s="120"/>
      <c r="P16" s="120">
        <v>4</v>
      </c>
      <c r="Q16" s="159" t="s">
        <v>32</v>
      </c>
      <c r="R16" s="161">
        <f>C16/30</f>
        <v>2</v>
      </c>
    </row>
    <row r="17" spans="1:19" s="62" customFormat="1" ht="20.100000000000001" customHeight="1" x14ac:dyDescent="0.25">
      <c r="A17" s="65" t="s">
        <v>91</v>
      </c>
      <c r="B17" s="68" t="s">
        <v>59</v>
      </c>
      <c r="C17" s="151">
        <f>SUM(C18:C26)</f>
        <v>780</v>
      </c>
      <c r="D17" s="151">
        <f t="shared" ref="D17:H17" si="2">SUM(D18:D26)</f>
        <v>450</v>
      </c>
      <c r="E17" s="151">
        <f t="shared" si="2"/>
        <v>210</v>
      </c>
      <c r="F17" s="151">
        <f t="shared" si="2"/>
        <v>15</v>
      </c>
      <c r="G17" s="151">
        <f t="shared" si="2"/>
        <v>225</v>
      </c>
      <c r="H17" s="151">
        <f t="shared" si="2"/>
        <v>330</v>
      </c>
      <c r="I17" s="151"/>
      <c r="J17" s="151"/>
      <c r="K17" s="151"/>
      <c r="L17" s="151"/>
      <c r="M17" s="151"/>
      <c r="N17" s="151"/>
      <c r="O17" s="151"/>
      <c r="P17" s="151"/>
      <c r="Q17" s="152"/>
      <c r="R17" s="153">
        <f>SUM(R18:R26)</f>
        <v>26</v>
      </c>
    </row>
    <row r="18" spans="1:19" s="7" customFormat="1" ht="20.100000000000001" customHeight="1" x14ac:dyDescent="0.25">
      <c r="A18" s="112" t="s">
        <v>143</v>
      </c>
      <c r="B18" s="138" t="s">
        <v>172</v>
      </c>
      <c r="C18" s="120">
        <v>120</v>
      </c>
      <c r="D18" s="162">
        <v>60</v>
      </c>
      <c r="E18" s="120">
        <v>30</v>
      </c>
      <c r="F18" s="120"/>
      <c r="G18" s="159">
        <f>D18-E18-F18</f>
        <v>30</v>
      </c>
      <c r="H18" s="124">
        <f t="shared" ref="H18:H26" si="3">C18-D18</f>
        <v>60</v>
      </c>
      <c r="I18" s="120">
        <v>4</v>
      </c>
      <c r="J18" s="120"/>
      <c r="K18" s="120"/>
      <c r="L18" s="120"/>
      <c r="M18" s="120"/>
      <c r="N18" s="120"/>
      <c r="O18" s="120"/>
      <c r="P18" s="120"/>
      <c r="Q18" s="159" t="s">
        <v>32</v>
      </c>
      <c r="R18" s="161">
        <f>C18/30</f>
        <v>4</v>
      </c>
      <c r="S18" s="163"/>
    </row>
    <row r="19" spans="1:19" s="7" customFormat="1" ht="20.100000000000001" customHeight="1" x14ac:dyDescent="0.25">
      <c r="A19" s="112" t="s">
        <v>144</v>
      </c>
      <c r="B19" s="164" t="s">
        <v>173</v>
      </c>
      <c r="C19" s="120">
        <v>60</v>
      </c>
      <c r="D19" s="162">
        <v>30</v>
      </c>
      <c r="E19" s="120">
        <v>0</v>
      </c>
      <c r="F19" s="120"/>
      <c r="G19" s="159">
        <f>D19-E19-F19</f>
        <v>30</v>
      </c>
      <c r="H19" s="124">
        <f t="shared" si="3"/>
        <v>30</v>
      </c>
      <c r="I19" s="120">
        <v>2</v>
      </c>
      <c r="J19" s="120"/>
      <c r="K19" s="120"/>
      <c r="L19" s="120"/>
      <c r="M19" s="120"/>
      <c r="N19" s="120"/>
      <c r="O19" s="120"/>
      <c r="P19" s="120"/>
      <c r="Q19" s="159" t="s">
        <v>32</v>
      </c>
      <c r="R19" s="161">
        <f t="shared" ref="R19:R26" si="4">C19/30</f>
        <v>2</v>
      </c>
      <c r="S19" s="163"/>
    </row>
    <row r="20" spans="1:19" s="7" customFormat="1" ht="20.100000000000001" customHeight="1" x14ac:dyDescent="0.25">
      <c r="A20" s="112" t="s">
        <v>145</v>
      </c>
      <c r="B20" s="138" t="s">
        <v>123</v>
      </c>
      <c r="C20" s="120">
        <v>120</v>
      </c>
      <c r="D20" s="162">
        <v>60</v>
      </c>
      <c r="E20" s="120">
        <v>30</v>
      </c>
      <c r="F20" s="120"/>
      <c r="G20" s="159">
        <f t="shared" ref="G20:G26" si="5">D20-E20-F20</f>
        <v>30</v>
      </c>
      <c r="H20" s="124">
        <f t="shared" si="3"/>
        <v>60</v>
      </c>
      <c r="I20" s="120"/>
      <c r="J20" s="120">
        <v>4</v>
      </c>
      <c r="K20" s="120"/>
      <c r="L20" s="120"/>
      <c r="M20" s="120"/>
      <c r="N20" s="120"/>
      <c r="O20" s="120"/>
      <c r="P20" s="120"/>
      <c r="Q20" s="159" t="s">
        <v>32</v>
      </c>
      <c r="R20" s="161">
        <f t="shared" si="4"/>
        <v>4</v>
      </c>
      <c r="S20" s="163"/>
    </row>
    <row r="21" spans="1:19" s="7" customFormat="1" ht="20.100000000000001" customHeight="1" x14ac:dyDescent="0.25">
      <c r="A21" s="112" t="s">
        <v>146</v>
      </c>
      <c r="B21" s="138" t="s">
        <v>174</v>
      </c>
      <c r="C21" s="120">
        <v>60</v>
      </c>
      <c r="D21" s="162">
        <v>30</v>
      </c>
      <c r="E21" s="120">
        <v>0</v>
      </c>
      <c r="F21" s="120"/>
      <c r="G21" s="159">
        <f t="shared" si="5"/>
        <v>30</v>
      </c>
      <c r="H21" s="124">
        <f t="shared" si="3"/>
        <v>30</v>
      </c>
      <c r="I21" s="165"/>
      <c r="J21" s="120">
        <v>2</v>
      </c>
      <c r="K21" s="120"/>
      <c r="L21" s="120"/>
      <c r="M21" s="120"/>
      <c r="N21" s="120"/>
      <c r="O21" s="120"/>
      <c r="P21" s="120"/>
      <c r="Q21" s="159" t="s">
        <v>32</v>
      </c>
      <c r="R21" s="161">
        <f t="shared" si="4"/>
        <v>2</v>
      </c>
      <c r="S21" s="163"/>
    </row>
    <row r="22" spans="1:19" s="7" customFormat="1" ht="20.100000000000001" customHeight="1" x14ac:dyDescent="0.25">
      <c r="A22" s="112" t="s">
        <v>147</v>
      </c>
      <c r="B22" s="138" t="s">
        <v>125</v>
      </c>
      <c r="C22" s="120">
        <v>90</v>
      </c>
      <c r="D22" s="162">
        <v>60</v>
      </c>
      <c r="E22" s="120">
        <v>30</v>
      </c>
      <c r="F22" s="120"/>
      <c r="G22" s="159">
        <f t="shared" si="5"/>
        <v>30</v>
      </c>
      <c r="H22" s="124">
        <f t="shared" si="3"/>
        <v>30</v>
      </c>
      <c r="I22" s="120"/>
      <c r="J22" s="120"/>
      <c r="K22" s="120">
        <v>4</v>
      </c>
      <c r="L22" s="120"/>
      <c r="M22" s="120"/>
      <c r="N22" s="120"/>
      <c r="O22" s="120"/>
      <c r="P22" s="120"/>
      <c r="Q22" s="159" t="s">
        <v>32</v>
      </c>
      <c r="R22" s="161">
        <f t="shared" si="4"/>
        <v>3</v>
      </c>
      <c r="S22" s="163"/>
    </row>
    <row r="23" spans="1:19" s="7" customFormat="1" ht="20.100000000000001" customHeight="1" x14ac:dyDescent="0.25">
      <c r="A23" s="112" t="s">
        <v>175</v>
      </c>
      <c r="B23" s="113" t="s">
        <v>176</v>
      </c>
      <c r="C23" s="118">
        <v>90</v>
      </c>
      <c r="D23" s="155">
        <v>60</v>
      </c>
      <c r="E23" s="118">
        <v>45</v>
      </c>
      <c r="F23" s="118"/>
      <c r="G23" s="159">
        <f t="shared" si="5"/>
        <v>15</v>
      </c>
      <c r="H23" s="124">
        <f t="shared" si="3"/>
        <v>30</v>
      </c>
      <c r="I23" s="120"/>
      <c r="J23" s="120" t="s">
        <v>70</v>
      </c>
      <c r="K23" s="120">
        <v>4</v>
      </c>
      <c r="L23" s="120"/>
      <c r="M23" s="120"/>
      <c r="N23" s="120"/>
      <c r="O23" s="120"/>
      <c r="P23" s="120"/>
      <c r="Q23" s="159" t="s">
        <v>32</v>
      </c>
      <c r="R23" s="161">
        <f t="shared" si="4"/>
        <v>3</v>
      </c>
      <c r="S23" s="163"/>
    </row>
    <row r="24" spans="1:19" s="7" customFormat="1" ht="20.100000000000001" customHeight="1" x14ac:dyDescent="0.25">
      <c r="A24" s="112" t="s">
        <v>148</v>
      </c>
      <c r="B24" s="142" t="s">
        <v>124</v>
      </c>
      <c r="C24" s="120">
        <v>90</v>
      </c>
      <c r="D24" s="162">
        <v>60</v>
      </c>
      <c r="E24" s="120">
        <v>30</v>
      </c>
      <c r="F24" s="120"/>
      <c r="G24" s="159">
        <f t="shared" si="5"/>
        <v>30</v>
      </c>
      <c r="H24" s="124">
        <f t="shared" si="3"/>
        <v>30</v>
      </c>
      <c r="I24" s="120"/>
      <c r="J24" s="120"/>
      <c r="K24" s="120"/>
      <c r="L24" s="120">
        <v>4</v>
      </c>
      <c r="M24" s="120"/>
      <c r="N24" s="120"/>
      <c r="O24" s="120"/>
      <c r="P24" s="120"/>
      <c r="Q24" s="159" t="s">
        <v>32</v>
      </c>
      <c r="R24" s="161">
        <f t="shared" si="4"/>
        <v>3</v>
      </c>
      <c r="S24" s="163"/>
    </row>
    <row r="25" spans="1:19" s="109" customFormat="1" ht="20.100000000000001" customHeight="1" x14ac:dyDescent="0.25">
      <c r="A25" s="112" t="s">
        <v>228</v>
      </c>
      <c r="B25" s="113" t="s">
        <v>222</v>
      </c>
      <c r="C25" s="118">
        <v>90</v>
      </c>
      <c r="D25" s="155">
        <v>60</v>
      </c>
      <c r="E25" s="118">
        <v>30</v>
      </c>
      <c r="F25" s="118"/>
      <c r="G25" s="159">
        <f t="shared" si="5"/>
        <v>30</v>
      </c>
      <c r="H25" s="182">
        <f t="shared" si="3"/>
        <v>30</v>
      </c>
      <c r="I25" s="120"/>
      <c r="J25" s="120"/>
      <c r="K25" s="120"/>
      <c r="L25" s="120"/>
      <c r="M25" s="120" t="s">
        <v>70</v>
      </c>
      <c r="N25" s="120"/>
      <c r="O25" s="120">
        <v>4</v>
      </c>
      <c r="P25" s="120"/>
      <c r="Q25" s="159" t="s">
        <v>32</v>
      </c>
      <c r="R25" s="161">
        <f t="shared" si="4"/>
        <v>3</v>
      </c>
      <c r="S25" s="163"/>
    </row>
    <row r="26" spans="1:19" s="7" customFormat="1" ht="20.100000000000001" customHeight="1" x14ac:dyDescent="0.25">
      <c r="A26" s="110" t="s">
        <v>177</v>
      </c>
      <c r="B26" s="113" t="s">
        <v>136</v>
      </c>
      <c r="C26" s="118">
        <v>60</v>
      </c>
      <c r="D26" s="155">
        <v>30</v>
      </c>
      <c r="E26" s="118">
        <v>15</v>
      </c>
      <c r="F26" s="118">
        <v>15</v>
      </c>
      <c r="G26" s="159">
        <f t="shared" si="5"/>
        <v>0</v>
      </c>
      <c r="H26" s="124">
        <f t="shared" si="3"/>
        <v>30</v>
      </c>
      <c r="I26" s="120"/>
      <c r="J26" s="120" t="s">
        <v>70</v>
      </c>
      <c r="K26" s="120"/>
      <c r="L26" s="120"/>
      <c r="M26" s="120"/>
      <c r="N26" s="120"/>
      <c r="O26" s="120">
        <v>2</v>
      </c>
      <c r="P26" s="120"/>
      <c r="Q26" s="159" t="s">
        <v>32</v>
      </c>
      <c r="R26" s="161">
        <f t="shared" si="4"/>
        <v>2</v>
      </c>
      <c r="S26" s="163"/>
    </row>
    <row r="27" spans="1:19" s="109" customFormat="1" ht="20.100000000000001" customHeight="1" x14ac:dyDescent="0.25">
      <c r="A27" s="65" t="s">
        <v>92</v>
      </c>
      <c r="B27" s="68" t="s">
        <v>37</v>
      </c>
      <c r="C27" s="151">
        <f t="shared" ref="C27:H27" si="6">SUM(C28:C37)</f>
        <v>1050</v>
      </c>
      <c r="D27" s="151">
        <f t="shared" si="6"/>
        <v>620</v>
      </c>
      <c r="E27" s="151">
        <f t="shared" si="6"/>
        <v>275</v>
      </c>
      <c r="F27" s="151">
        <f t="shared" si="6"/>
        <v>0</v>
      </c>
      <c r="G27" s="151">
        <f t="shared" si="6"/>
        <v>345</v>
      </c>
      <c r="H27" s="151">
        <f t="shared" si="6"/>
        <v>430</v>
      </c>
      <c r="I27" s="151"/>
      <c r="J27" s="151"/>
      <c r="K27" s="151"/>
      <c r="L27" s="151"/>
      <c r="M27" s="151"/>
      <c r="N27" s="151"/>
      <c r="O27" s="151"/>
      <c r="P27" s="151"/>
      <c r="Q27" s="151"/>
      <c r="R27" s="153">
        <f>SUM(R28:R37)</f>
        <v>35</v>
      </c>
    </row>
    <row r="28" spans="1:19" s="109" customFormat="1" ht="20.100000000000001" customHeight="1" x14ac:dyDescent="0.25">
      <c r="A28" s="110" t="s">
        <v>229</v>
      </c>
      <c r="B28" s="113" t="s">
        <v>223</v>
      </c>
      <c r="C28" s="118">
        <v>90</v>
      </c>
      <c r="D28" s="155">
        <v>60</v>
      </c>
      <c r="E28" s="118">
        <v>45</v>
      </c>
      <c r="F28" s="118"/>
      <c r="G28" s="159">
        <f t="shared" ref="G28" si="7">D28-E28-F28</f>
        <v>15</v>
      </c>
      <c r="H28" s="182">
        <f t="shared" ref="H28:H29" si="8">C28-D28</f>
        <v>30</v>
      </c>
      <c r="I28" s="120"/>
      <c r="J28" s="120"/>
      <c r="K28" s="120"/>
      <c r="L28" s="120">
        <v>4</v>
      </c>
      <c r="M28" s="120" t="s">
        <v>70</v>
      </c>
      <c r="N28" s="120"/>
      <c r="O28" s="119"/>
      <c r="P28" s="120"/>
      <c r="Q28" s="124" t="s">
        <v>32</v>
      </c>
      <c r="R28" s="154">
        <f>C28/30</f>
        <v>3</v>
      </c>
      <c r="S28" s="115"/>
    </row>
    <row r="29" spans="1:19" s="109" customFormat="1" ht="20.100000000000001" customHeight="1" x14ac:dyDescent="0.25">
      <c r="A29" s="110" t="s">
        <v>230</v>
      </c>
      <c r="B29" s="113" t="s">
        <v>131</v>
      </c>
      <c r="C29" s="118">
        <v>90</v>
      </c>
      <c r="D29" s="155">
        <v>60</v>
      </c>
      <c r="E29" s="118">
        <v>30</v>
      </c>
      <c r="F29" s="118"/>
      <c r="G29" s="159">
        <f>D29-E29-F29</f>
        <v>30</v>
      </c>
      <c r="H29" s="182">
        <f t="shared" si="8"/>
        <v>30</v>
      </c>
      <c r="I29" s="118"/>
      <c r="J29" s="118"/>
      <c r="K29" s="118"/>
      <c r="L29" s="118"/>
      <c r="M29" s="118">
        <v>4</v>
      </c>
      <c r="N29" s="118"/>
      <c r="O29" s="120"/>
      <c r="P29" s="120"/>
      <c r="Q29" s="124" t="s">
        <v>32</v>
      </c>
      <c r="R29" s="154">
        <f>C29/30</f>
        <v>3</v>
      </c>
      <c r="S29" s="115"/>
    </row>
    <row r="30" spans="1:19" s="109" customFormat="1" ht="20.100000000000001" customHeight="1" x14ac:dyDescent="0.25">
      <c r="A30" s="110" t="s">
        <v>149</v>
      </c>
      <c r="B30" s="111" t="s">
        <v>132</v>
      </c>
      <c r="C30" s="118">
        <v>90</v>
      </c>
      <c r="D30" s="155">
        <v>60</v>
      </c>
      <c r="E30" s="118">
        <v>30</v>
      </c>
      <c r="F30" s="118"/>
      <c r="G30" s="124">
        <f t="shared" ref="G30:G36" si="9">D30-E30-F30</f>
        <v>30</v>
      </c>
      <c r="H30" s="124">
        <f t="shared" ref="H30:H36" si="10">C30-D30</f>
        <v>30</v>
      </c>
      <c r="I30" s="120"/>
      <c r="J30" s="120"/>
      <c r="K30" s="120"/>
      <c r="L30" s="120"/>
      <c r="M30" s="121"/>
      <c r="N30" s="121">
        <v>4</v>
      </c>
      <c r="O30" s="120"/>
      <c r="P30" s="120"/>
      <c r="Q30" s="124" t="s">
        <v>32</v>
      </c>
      <c r="R30" s="154">
        <f t="shared" ref="R30:R37" si="11">C30/30</f>
        <v>3</v>
      </c>
      <c r="S30" s="115"/>
    </row>
    <row r="31" spans="1:19" s="109" customFormat="1" ht="20.100000000000001" customHeight="1" x14ac:dyDescent="0.25">
      <c r="A31" s="110" t="s">
        <v>231</v>
      </c>
      <c r="B31" s="166" t="s">
        <v>224</v>
      </c>
      <c r="C31" s="118">
        <v>90</v>
      </c>
      <c r="D31" s="155">
        <v>60</v>
      </c>
      <c r="E31" s="118">
        <v>30</v>
      </c>
      <c r="F31" s="118"/>
      <c r="G31" s="124">
        <f t="shared" si="9"/>
        <v>30</v>
      </c>
      <c r="H31" s="124">
        <f t="shared" si="10"/>
        <v>30</v>
      </c>
      <c r="I31" s="120"/>
      <c r="J31" s="120"/>
      <c r="K31" s="120"/>
      <c r="L31" s="120"/>
      <c r="M31" s="120"/>
      <c r="N31" s="120">
        <v>4</v>
      </c>
      <c r="O31" s="120"/>
      <c r="P31" s="120"/>
      <c r="Q31" s="124" t="s">
        <v>32</v>
      </c>
      <c r="R31" s="154">
        <f t="shared" si="11"/>
        <v>3</v>
      </c>
      <c r="S31" s="115"/>
    </row>
    <row r="32" spans="1:19" s="109" customFormat="1" ht="20.100000000000001" customHeight="1" x14ac:dyDescent="0.25">
      <c r="A32" s="110" t="s">
        <v>135</v>
      </c>
      <c r="B32" s="166" t="s">
        <v>225</v>
      </c>
      <c r="C32" s="118">
        <v>150</v>
      </c>
      <c r="D32" s="155">
        <v>90</v>
      </c>
      <c r="E32" s="118">
        <v>30</v>
      </c>
      <c r="F32" s="118"/>
      <c r="G32" s="124">
        <f t="shared" si="9"/>
        <v>60</v>
      </c>
      <c r="H32" s="124">
        <f t="shared" si="10"/>
        <v>60</v>
      </c>
      <c r="I32" s="120"/>
      <c r="J32" s="120"/>
      <c r="K32" s="120"/>
      <c r="L32" s="120"/>
      <c r="M32" s="120"/>
      <c r="N32" s="120"/>
      <c r="O32" s="120">
        <v>6</v>
      </c>
      <c r="P32" s="120"/>
      <c r="Q32" s="124" t="s">
        <v>32</v>
      </c>
      <c r="R32" s="154">
        <f t="shared" si="11"/>
        <v>5</v>
      </c>
      <c r="S32" s="115"/>
    </row>
    <row r="33" spans="1:19" s="109" customFormat="1" ht="20.100000000000001" customHeight="1" x14ac:dyDescent="0.25">
      <c r="A33" s="110" t="s">
        <v>150</v>
      </c>
      <c r="B33" s="60" t="s">
        <v>226</v>
      </c>
      <c r="C33" s="118">
        <v>150</v>
      </c>
      <c r="D33" s="155">
        <v>90</v>
      </c>
      <c r="E33" s="118">
        <v>30</v>
      </c>
      <c r="F33" s="118"/>
      <c r="G33" s="124">
        <f>D33-E33-F33</f>
        <v>60</v>
      </c>
      <c r="H33" s="124">
        <f>C33-D33</f>
        <v>60</v>
      </c>
      <c r="I33" s="120"/>
      <c r="J33" s="120"/>
      <c r="K33" s="120"/>
      <c r="L33" s="120"/>
      <c r="M33" s="120"/>
      <c r="N33" s="120"/>
      <c r="O33" s="120">
        <v>6</v>
      </c>
      <c r="P33" s="120"/>
      <c r="Q33" s="124" t="s">
        <v>32</v>
      </c>
      <c r="R33" s="154">
        <f>C33/30</f>
        <v>5</v>
      </c>
      <c r="S33" s="115"/>
    </row>
    <row r="34" spans="1:19" s="109" customFormat="1" ht="20.100000000000001" customHeight="1" x14ac:dyDescent="0.25">
      <c r="A34" s="110" t="s">
        <v>151</v>
      </c>
      <c r="B34" s="113" t="s">
        <v>178</v>
      </c>
      <c r="C34" s="118">
        <v>120</v>
      </c>
      <c r="D34" s="155">
        <v>60</v>
      </c>
      <c r="E34" s="118">
        <v>20</v>
      </c>
      <c r="F34" s="118"/>
      <c r="G34" s="124">
        <f t="shared" si="9"/>
        <v>40</v>
      </c>
      <c r="H34" s="124">
        <f t="shared" si="10"/>
        <v>60</v>
      </c>
      <c r="I34" s="120"/>
      <c r="J34" s="120"/>
      <c r="K34" s="120"/>
      <c r="L34" s="120"/>
      <c r="M34" s="120"/>
      <c r="N34" s="120"/>
      <c r="O34" s="120"/>
      <c r="P34" s="120">
        <v>6</v>
      </c>
      <c r="Q34" s="124" t="s">
        <v>32</v>
      </c>
      <c r="R34" s="154">
        <f t="shared" si="11"/>
        <v>4</v>
      </c>
      <c r="S34" s="115"/>
    </row>
    <row r="35" spans="1:19" s="109" customFormat="1" ht="20.100000000000001" customHeight="1" x14ac:dyDescent="0.25">
      <c r="A35" s="110" t="s">
        <v>232</v>
      </c>
      <c r="B35" s="139" t="s">
        <v>235</v>
      </c>
      <c r="C35" s="121">
        <v>90</v>
      </c>
      <c r="D35" s="155">
        <v>40</v>
      </c>
      <c r="E35" s="118">
        <v>20</v>
      </c>
      <c r="F35" s="118"/>
      <c r="G35" s="124">
        <v>20</v>
      </c>
      <c r="H35" s="124">
        <f>C35-D35</f>
        <v>50</v>
      </c>
      <c r="I35" s="120"/>
      <c r="J35" s="120"/>
      <c r="K35" s="120"/>
      <c r="L35" s="120"/>
      <c r="M35" s="120"/>
      <c r="N35" s="120"/>
      <c r="O35" s="120"/>
      <c r="P35" s="120">
        <v>4</v>
      </c>
      <c r="Q35" s="124" t="s">
        <v>32</v>
      </c>
      <c r="R35" s="154">
        <f>C35/30</f>
        <v>3</v>
      </c>
      <c r="S35" s="115"/>
    </row>
    <row r="36" spans="1:19" s="109" customFormat="1" ht="20.100000000000001" customHeight="1" x14ac:dyDescent="0.25">
      <c r="A36" s="110" t="s">
        <v>152</v>
      </c>
      <c r="B36" s="167" t="s">
        <v>138</v>
      </c>
      <c r="C36" s="121">
        <v>90</v>
      </c>
      <c r="D36" s="155">
        <v>40</v>
      </c>
      <c r="E36" s="118">
        <v>20</v>
      </c>
      <c r="F36" s="118"/>
      <c r="G36" s="124">
        <f t="shared" si="9"/>
        <v>20</v>
      </c>
      <c r="H36" s="124">
        <f t="shared" si="10"/>
        <v>50</v>
      </c>
      <c r="I36" s="120"/>
      <c r="J36" s="120"/>
      <c r="K36" s="120"/>
      <c r="L36" s="120"/>
      <c r="M36" s="120"/>
      <c r="N36" s="120"/>
      <c r="O36" s="120"/>
      <c r="P36" s="120">
        <v>4</v>
      </c>
      <c r="Q36" s="124" t="s">
        <v>32</v>
      </c>
      <c r="R36" s="154">
        <f t="shared" si="11"/>
        <v>3</v>
      </c>
      <c r="S36" s="115"/>
    </row>
    <row r="37" spans="1:19" s="109" customFormat="1" ht="20.100000000000001" customHeight="1" x14ac:dyDescent="0.25">
      <c r="A37" s="110" t="s">
        <v>153</v>
      </c>
      <c r="B37" s="113" t="s">
        <v>227</v>
      </c>
      <c r="C37" s="118">
        <v>90</v>
      </c>
      <c r="D37" s="155">
        <v>60</v>
      </c>
      <c r="E37" s="118">
        <v>20</v>
      </c>
      <c r="F37" s="118"/>
      <c r="G37" s="183">
        <f>D37-E37-F37</f>
        <v>40</v>
      </c>
      <c r="H37" s="183">
        <f>C37-D37</f>
        <v>30</v>
      </c>
      <c r="I37" s="120"/>
      <c r="J37" s="120"/>
      <c r="K37" s="120"/>
      <c r="L37" s="120"/>
      <c r="M37" s="120"/>
      <c r="N37" s="120"/>
      <c r="O37" s="120"/>
      <c r="P37" s="120">
        <v>6</v>
      </c>
      <c r="Q37" s="124" t="s">
        <v>32</v>
      </c>
      <c r="R37" s="154">
        <f t="shared" si="11"/>
        <v>3</v>
      </c>
      <c r="S37" s="115"/>
    </row>
    <row r="38" spans="1:19" s="109" customFormat="1" ht="20.100000000000001" customHeight="1" x14ac:dyDescent="0.25">
      <c r="A38" s="65" t="s">
        <v>17</v>
      </c>
      <c r="B38" s="68" t="s">
        <v>95</v>
      </c>
      <c r="C38" s="151">
        <f>SUM(C39:C42)</f>
        <v>600</v>
      </c>
      <c r="D38" s="151">
        <f t="shared" ref="D38:H38" si="12">SUM(D39:D42)</f>
        <v>600</v>
      </c>
      <c r="E38" s="151">
        <f t="shared" si="12"/>
        <v>0</v>
      </c>
      <c r="F38" s="151">
        <f t="shared" si="12"/>
        <v>0</v>
      </c>
      <c r="G38" s="151">
        <f t="shared" si="12"/>
        <v>600</v>
      </c>
      <c r="H38" s="151">
        <f t="shared" si="12"/>
        <v>0</v>
      </c>
      <c r="I38" s="151"/>
      <c r="J38" s="151"/>
      <c r="K38" s="151"/>
      <c r="L38" s="151"/>
      <c r="M38" s="151"/>
      <c r="N38" s="151"/>
      <c r="O38" s="151"/>
      <c r="P38" s="151"/>
      <c r="Q38" s="151"/>
      <c r="R38" s="153">
        <f>SUM(R39:R42)</f>
        <v>20</v>
      </c>
      <c r="S38" s="115"/>
    </row>
    <row r="39" spans="1:19" s="109" customFormat="1" ht="20.100000000000001" customHeight="1" x14ac:dyDescent="0.25">
      <c r="A39" s="110" t="s">
        <v>194</v>
      </c>
      <c r="B39" s="111" t="s">
        <v>129</v>
      </c>
      <c r="C39" s="118">
        <v>90</v>
      </c>
      <c r="D39" s="155">
        <v>90</v>
      </c>
      <c r="E39" s="118"/>
      <c r="F39" s="118"/>
      <c r="G39" s="124">
        <f>D39-E39-F39</f>
        <v>90</v>
      </c>
      <c r="H39" s="124">
        <f>C39-D39</f>
        <v>0</v>
      </c>
      <c r="I39" s="120"/>
      <c r="J39" s="120"/>
      <c r="K39" s="120"/>
      <c r="L39" s="120"/>
      <c r="M39" s="120"/>
      <c r="N39" s="120"/>
      <c r="O39" s="120"/>
      <c r="P39" s="120"/>
      <c r="Q39" s="124"/>
      <c r="R39" s="154">
        <f>C39/30</f>
        <v>3</v>
      </c>
      <c r="S39" s="115"/>
    </row>
    <row r="40" spans="1:19" s="109" customFormat="1" ht="20.100000000000001" customHeight="1" x14ac:dyDescent="0.25">
      <c r="A40" s="110" t="s">
        <v>195</v>
      </c>
      <c r="B40" s="111" t="s">
        <v>154</v>
      </c>
      <c r="C40" s="118">
        <v>90</v>
      </c>
      <c r="D40" s="155">
        <v>90</v>
      </c>
      <c r="E40" s="118"/>
      <c r="F40" s="118"/>
      <c r="G40" s="124">
        <f>D40-E40-F40</f>
        <v>90</v>
      </c>
      <c r="H40" s="124">
        <f>C40-D40</f>
        <v>0</v>
      </c>
      <c r="I40" s="120"/>
      <c r="J40" s="120"/>
      <c r="K40" s="120"/>
      <c r="L40" s="120"/>
      <c r="M40" s="120"/>
      <c r="N40" s="120"/>
      <c r="O40" s="120"/>
      <c r="P40" s="120"/>
      <c r="Q40" s="124"/>
      <c r="R40" s="154">
        <f>C40/30</f>
        <v>3</v>
      </c>
      <c r="S40" s="115"/>
    </row>
    <row r="41" spans="1:19" s="109" customFormat="1" ht="20.100000000000001" customHeight="1" x14ac:dyDescent="0.25">
      <c r="A41" s="110" t="s">
        <v>196</v>
      </c>
      <c r="B41" s="111" t="s">
        <v>155</v>
      </c>
      <c r="C41" s="118">
        <v>120</v>
      </c>
      <c r="D41" s="155">
        <v>120</v>
      </c>
      <c r="E41" s="118"/>
      <c r="F41" s="118"/>
      <c r="G41" s="124">
        <f>D41-E41-F41</f>
        <v>120</v>
      </c>
      <c r="H41" s="124">
        <f>C41-D41</f>
        <v>0</v>
      </c>
      <c r="I41" s="120"/>
      <c r="J41" s="120"/>
      <c r="K41" s="120"/>
      <c r="L41" s="120"/>
      <c r="M41" s="120"/>
      <c r="N41" s="120"/>
      <c r="O41" s="120"/>
      <c r="P41" s="120"/>
      <c r="Q41" s="124"/>
      <c r="R41" s="154">
        <f>C41/30</f>
        <v>4</v>
      </c>
      <c r="S41" s="115"/>
    </row>
    <row r="42" spans="1:19" s="109" customFormat="1" ht="20.100000000000001" customHeight="1" x14ac:dyDescent="0.25">
      <c r="A42" s="110" t="s">
        <v>197</v>
      </c>
      <c r="B42" s="122" t="s">
        <v>130</v>
      </c>
      <c r="C42" s="118">
        <v>300</v>
      </c>
      <c r="D42" s="155">
        <v>300</v>
      </c>
      <c r="E42" s="118"/>
      <c r="F42" s="118"/>
      <c r="G42" s="124">
        <f>D42-E42-F42</f>
        <v>300</v>
      </c>
      <c r="H42" s="124">
        <f>C42-D42</f>
        <v>0</v>
      </c>
      <c r="I42" s="120"/>
      <c r="J42" s="120"/>
      <c r="K42" s="120"/>
      <c r="L42" s="120"/>
      <c r="M42" s="120"/>
      <c r="N42" s="120"/>
      <c r="O42" s="120"/>
      <c r="P42" s="120"/>
      <c r="Q42" s="124"/>
      <c r="R42" s="154">
        <f>C42/30</f>
        <v>10</v>
      </c>
      <c r="S42" s="115"/>
    </row>
    <row r="43" spans="1:19" s="62" customFormat="1" ht="20.100000000000001" customHeight="1" x14ac:dyDescent="0.25">
      <c r="A43" s="117" t="s">
        <v>93</v>
      </c>
      <c r="B43" s="69" t="s">
        <v>60</v>
      </c>
      <c r="C43" s="127">
        <f t="shared" ref="C43:H43" si="13">C38+C27+C17+C12+C6</f>
        <v>3090</v>
      </c>
      <c r="D43" s="127">
        <f t="shared" si="13"/>
        <v>2010</v>
      </c>
      <c r="E43" s="127">
        <f t="shared" si="13"/>
        <v>720</v>
      </c>
      <c r="F43" s="127">
        <f t="shared" si="13"/>
        <v>90</v>
      </c>
      <c r="G43" s="127">
        <f t="shared" si="13"/>
        <v>1200</v>
      </c>
      <c r="H43" s="127">
        <f t="shared" si="13"/>
        <v>1080</v>
      </c>
      <c r="I43" s="127"/>
      <c r="J43" s="156"/>
      <c r="K43" s="156"/>
      <c r="L43" s="156"/>
      <c r="M43" s="156"/>
      <c r="N43" s="156"/>
      <c r="O43" s="156"/>
      <c r="P43" s="156"/>
      <c r="Q43" s="156"/>
      <c r="R43" s="128">
        <f>R6+R12+R17+R27+R38</f>
        <v>103</v>
      </c>
      <c r="S43" s="116"/>
    </row>
    <row r="44" spans="1:19" s="62" customFormat="1" ht="39" customHeight="1" x14ac:dyDescent="0.25">
      <c r="A44" s="145" t="s">
        <v>94</v>
      </c>
      <c r="B44" s="146" t="s">
        <v>115</v>
      </c>
      <c r="C44" s="147">
        <f t="shared" ref="C44:H44" si="14">SUM(C45:C54)</f>
        <v>360</v>
      </c>
      <c r="D44" s="147">
        <f t="shared" si="14"/>
        <v>220</v>
      </c>
      <c r="E44" s="147">
        <f t="shared" si="14"/>
        <v>80</v>
      </c>
      <c r="F44" s="147">
        <f t="shared" si="14"/>
        <v>0</v>
      </c>
      <c r="G44" s="147">
        <f t="shared" si="14"/>
        <v>140</v>
      </c>
      <c r="H44" s="147">
        <f t="shared" si="14"/>
        <v>140</v>
      </c>
      <c r="I44" s="147"/>
      <c r="J44" s="147"/>
      <c r="K44" s="147"/>
      <c r="L44" s="147"/>
      <c r="M44" s="147"/>
      <c r="N44" s="147"/>
      <c r="O44" s="147"/>
      <c r="P44" s="147"/>
      <c r="Q44" s="147"/>
      <c r="R44" s="148">
        <f>SUM(R45:R54)</f>
        <v>12</v>
      </c>
    </row>
    <row r="45" spans="1:19" s="109" customFormat="1" ht="20.100000000000001" customHeight="1" x14ac:dyDescent="0.25">
      <c r="A45" s="149" t="s">
        <v>198</v>
      </c>
      <c r="B45" s="139" t="s">
        <v>162</v>
      </c>
      <c r="C45" s="250">
        <v>60</v>
      </c>
      <c r="D45" s="252">
        <v>30</v>
      </c>
      <c r="E45" s="252"/>
      <c r="F45" s="143"/>
      <c r="G45" s="246">
        <f t="shared" ref="G45:G54" si="15">D45-E45-F45</f>
        <v>30</v>
      </c>
      <c r="H45" s="254">
        <f>C45-D45</f>
        <v>30</v>
      </c>
      <c r="I45" s="244"/>
      <c r="J45" s="244"/>
      <c r="K45" s="244">
        <v>2</v>
      </c>
      <c r="L45" s="244"/>
      <c r="M45" s="244"/>
      <c r="N45" s="244"/>
      <c r="O45" s="244"/>
      <c r="P45" s="244"/>
      <c r="Q45" s="246" t="s">
        <v>32</v>
      </c>
      <c r="R45" s="248">
        <f>C45/30</f>
        <v>2</v>
      </c>
      <c r="S45" s="243"/>
    </row>
    <row r="46" spans="1:19" s="109" customFormat="1" ht="20.25" customHeight="1" x14ac:dyDescent="0.25">
      <c r="A46" s="149" t="s">
        <v>199</v>
      </c>
      <c r="B46" s="139" t="s">
        <v>217</v>
      </c>
      <c r="C46" s="251"/>
      <c r="D46" s="253"/>
      <c r="E46" s="253"/>
      <c r="F46" s="131"/>
      <c r="G46" s="247">
        <f t="shared" si="15"/>
        <v>0</v>
      </c>
      <c r="H46" s="255"/>
      <c r="I46" s="245"/>
      <c r="J46" s="245"/>
      <c r="K46" s="245"/>
      <c r="L46" s="245"/>
      <c r="M46" s="245"/>
      <c r="N46" s="245"/>
      <c r="O46" s="245"/>
      <c r="P46" s="245"/>
      <c r="Q46" s="247"/>
      <c r="R46" s="249"/>
      <c r="S46" s="243"/>
    </row>
    <row r="47" spans="1:19" s="109" customFormat="1" ht="20.100000000000001" customHeight="1" x14ac:dyDescent="0.25">
      <c r="A47" s="141" t="s">
        <v>200</v>
      </c>
      <c r="B47" s="184" t="s">
        <v>233</v>
      </c>
      <c r="C47" s="250">
        <v>60</v>
      </c>
      <c r="D47" s="252">
        <v>30</v>
      </c>
      <c r="E47" s="252"/>
      <c r="F47" s="143"/>
      <c r="G47" s="246">
        <f t="shared" si="15"/>
        <v>30</v>
      </c>
      <c r="H47" s="254">
        <f>C47-D47</f>
        <v>30</v>
      </c>
      <c r="I47" s="244"/>
      <c r="J47" s="244" t="s">
        <v>70</v>
      </c>
      <c r="K47" s="244"/>
      <c r="L47" s="244">
        <v>2</v>
      </c>
      <c r="M47" s="244"/>
      <c r="N47" s="244"/>
      <c r="O47" s="244"/>
      <c r="P47" s="244"/>
      <c r="Q47" s="246" t="s">
        <v>32</v>
      </c>
      <c r="R47" s="248">
        <f>C47/30</f>
        <v>2</v>
      </c>
      <c r="S47" s="243"/>
    </row>
    <row r="48" spans="1:19" s="109" customFormat="1" ht="20.100000000000001" customHeight="1" x14ac:dyDescent="0.25">
      <c r="A48" s="141" t="s">
        <v>201</v>
      </c>
      <c r="B48" s="184" t="s">
        <v>234</v>
      </c>
      <c r="C48" s="251"/>
      <c r="D48" s="253"/>
      <c r="E48" s="253"/>
      <c r="F48" s="131"/>
      <c r="G48" s="247">
        <f t="shared" si="15"/>
        <v>0</v>
      </c>
      <c r="H48" s="255"/>
      <c r="I48" s="245"/>
      <c r="J48" s="245"/>
      <c r="K48" s="245"/>
      <c r="L48" s="245"/>
      <c r="M48" s="245"/>
      <c r="N48" s="245"/>
      <c r="O48" s="245"/>
      <c r="P48" s="245"/>
      <c r="Q48" s="247"/>
      <c r="R48" s="249"/>
      <c r="S48" s="243"/>
    </row>
    <row r="49" spans="1:19" s="109" customFormat="1" ht="20.100000000000001" customHeight="1" x14ac:dyDescent="0.25">
      <c r="A49" s="141" t="s">
        <v>202</v>
      </c>
      <c r="B49" s="60" t="s">
        <v>218</v>
      </c>
      <c r="C49" s="250">
        <v>90</v>
      </c>
      <c r="D49" s="252">
        <v>60</v>
      </c>
      <c r="E49" s="252">
        <v>30</v>
      </c>
      <c r="F49" s="143"/>
      <c r="G49" s="246">
        <f t="shared" si="15"/>
        <v>30</v>
      </c>
      <c r="H49" s="254">
        <f>C49-D49</f>
        <v>30</v>
      </c>
      <c r="I49" s="132"/>
      <c r="J49" s="132" t="s">
        <v>70</v>
      </c>
      <c r="K49" s="132"/>
      <c r="L49" s="132"/>
      <c r="M49" s="132">
        <v>4</v>
      </c>
      <c r="N49" s="132"/>
      <c r="O49" s="244"/>
      <c r="P49" s="244"/>
      <c r="Q49" s="134" t="s">
        <v>32</v>
      </c>
      <c r="R49" s="136">
        <f>C49/30</f>
        <v>3</v>
      </c>
      <c r="S49" s="144"/>
    </row>
    <row r="50" spans="1:19" s="109" customFormat="1" ht="20.100000000000001" customHeight="1" x14ac:dyDescent="0.25">
      <c r="A50" s="141" t="s">
        <v>203</v>
      </c>
      <c r="B50" s="60" t="s">
        <v>219</v>
      </c>
      <c r="C50" s="251"/>
      <c r="D50" s="253"/>
      <c r="E50" s="253"/>
      <c r="F50" s="131"/>
      <c r="G50" s="247">
        <f t="shared" si="15"/>
        <v>0</v>
      </c>
      <c r="H50" s="255"/>
      <c r="I50" s="133"/>
      <c r="J50" s="133"/>
      <c r="K50" s="133"/>
      <c r="L50" s="133"/>
      <c r="M50" s="133"/>
      <c r="N50" s="133"/>
      <c r="O50" s="245"/>
      <c r="P50" s="245"/>
      <c r="Q50" s="135"/>
      <c r="R50" s="137"/>
      <c r="S50" s="144"/>
    </row>
    <row r="51" spans="1:19" s="62" customFormat="1" ht="19.5" customHeight="1" x14ac:dyDescent="0.25">
      <c r="A51" s="150" t="s">
        <v>204</v>
      </c>
      <c r="B51" s="139" t="s">
        <v>220</v>
      </c>
      <c r="C51" s="256">
        <v>90</v>
      </c>
      <c r="D51" s="252">
        <v>60</v>
      </c>
      <c r="E51" s="244">
        <v>30</v>
      </c>
      <c r="F51" s="252"/>
      <c r="G51" s="246">
        <f t="shared" si="15"/>
        <v>30</v>
      </c>
      <c r="H51" s="254">
        <f>C51-D51</f>
        <v>30</v>
      </c>
      <c r="I51" s="244"/>
      <c r="J51" s="244"/>
      <c r="K51" s="244"/>
      <c r="L51" s="244"/>
      <c r="M51" s="244"/>
      <c r="N51" s="244" t="s">
        <v>70</v>
      </c>
      <c r="O51" s="244">
        <v>4</v>
      </c>
      <c r="P51" s="244"/>
      <c r="Q51" s="246" t="s">
        <v>32</v>
      </c>
      <c r="R51" s="248">
        <f>C51/30</f>
        <v>3</v>
      </c>
    </row>
    <row r="52" spans="1:19" s="62" customFormat="1" ht="19.5" customHeight="1" x14ac:dyDescent="0.25">
      <c r="A52" s="150" t="s">
        <v>205</v>
      </c>
      <c r="B52" s="139" t="s">
        <v>221</v>
      </c>
      <c r="C52" s="257"/>
      <c r="D52" s="253"/>
      <c r="E52" s="245"/>
      <c r="F52" s="253"/>
      <c r="G52" s="247">
        <f t="shared" si="15"/>
        <v>0</v>
      </c>
      <c r="H52" s="255"/>
      <c r="I52" s="245"/>
      <c r="J52" s="245"/>
      <c r="K52" s="245"/>
      <c r="L52" s="245"/>
      <c r="M52" s="245"/>
      <c r="N52" s="245"/>
      <c r="O52" s="245"/>
      <c r="P52" s="245"/>
      <c r="Q52" s="247"/>
      <c r="R52" s="249"/>
    </row>
    <row r="53" spans="1:19" s="62" customFormat="1" ht="19.5" customHeight="1" x14ac:dyDescent="0.25">
      <c r="A53" s="150" t="s">
        <v>206</v>
      </c>
      <c r="B53" s="139" t="s">
        <v>163</v>
      </c>
      <c r="C53" s="250">
        <v>60</v>
      </c>
      <c r="D53" s="252">
        <v>40</v>
      </c>
      <c r="E53" s="252">
        <v>20</v>
      </c>
      <c r="F53" s="143"/>
      <c r="G53" s="246">
        <f t="shared" si="15"/>
        <v>20</v>
      </c>
      <c r="H53" s="254">
        <f>C53-D53</f>
        <v>20</v>
      </c>
      <c r="I53" s="244"/>
      <c r="J53" s="244"/>
      <c r="K53" s="244"/>
      <c r="L53" s="244"/>
      <c r="M53" s="244"/>
      <c r="N53" s="244"/>
      <c r="O53" s="244"/>
      <c r="P53" s="244">
        <v>4</v>
      </c>
      <c r="Q53" s="246" t="s">
        <v>32</v>
      </c>
      <c r="R53" s="248">
        <f>C53/30</f>
        <v>2</v>
      </c>
    </row>
    <row r="54" spans="1:19" s="62" customFormat="1" ht="19.5" customHeight="1" x14ac:dyDescent="0.25">
      <c r="A54" s="150" t="s">
        <v>207</v>
      </c>
      <c r="B54" s="139" t="s">
        <v>236</v>
      </c>
      <c r="C54" s="251"/>
      <c r="D54" s="253"/>
      <c r="E54" s="253"/>
      <c r="F54" s="131"/>
      <c r="G54" s="247">
        <f t="shared" si="15"/>
        <v>0</v>
      </c>
      <c r="H54" s="255"/>
      <c r="I54" s="245"/>
      <c r="J54" s="245"/>
      <c r="K54" s="245"/>
      <c r="L54" s="245"/>
      <c r="M54" s="245"/>
      <c r="N54" s="245"/>
      <c r="O54" s="245"/>
      <c r="P54" s="245"/>
      <c r="Q54" s="247"/>
      <c r="R54" s="249"/>
    </row>
    <row r="55" spans="1:19" s="62" customFormat="1" ht="20.100000000000001" customHeight="1" x14ac:dyDescent="0.25">
      <c r="A55" s="73" t="s">
        <v>96</v>
      </c>
      <c r="B55" s="74" t="s">
        <v>113</v>
      </c>
      <c r="C55" s="151">
        <f>C43+C44</f>
        <v>3450</v>
      </c>
      <c r="D55" s="151">
        <f t="shared" ref="D55:G55" si="16">D43+D44</f>
        <v>2230</v>
      </c>
      <c r="E55" s="151">
        <f t="shared" si="16"/>
        <v>800</v>
      </c>
      <c r="F55" s="151">
        <f t="shared" si="16"/>
        <v>90</v>
      </c>
      <c r="G55" s="151">
        <f t="shared" si="16"/>
        <v>1340</v>
      </c>
      <c r="H55" s="151">
        <f>H43+H44</f>
        <v>1220</v>
      </c>
      <c r="I55" s="151"/>
      <c r="J55" s="151"/>
      <c r="K55" s="151"/>
      <c r="L55" s="151"/>
      <c r="M55" s="151"/>
      <c r="N55" s="151"/>
      <c r="O55" s="151"/>
      <c r="P55" s="151"/>
      <c r="Q55" s="151"/>
      <c r="R55" s="153">
        <f>R43+R44</f>
        <v>115</v>
      </c>
      <c r="S55" s="116"/>
    </row>
    <row r="56" spans="1:19" s="62" customFormat="1" ht="32.25" customHeight="1" x14ac:dyDescent="0.25">
      <c r="A56" s="125" t="s">
        <v>29</v>
      </c>
      <c r="B56" s="126" t="s">
        <v>35</v>
      </c>
      <c r="C56" s="127">
        <f>SUM(C57:C64)</f>
        <v>240</v>
      </c>
      <c r="D56" s="127">
        <f t="shared" ref="D56:H56" si="17">SUM(D57:D64)</f>
        <v>140</v>
      </c>
      <c r="E56" s="127">
        <f t="shared" si="17"/>
        <v>95</v>
      </c>
      <c r="F56" s="127">
        <f t="shared" si="17"/>
        <v>0</v>
      </c>
      <c r="G56" s="127">
        <f t="shared" si="17"/>
        <v>15</v>
      </c>
      <c r="H56" s="127">
        <f t="shared" si="17"/>
        <v>130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8">
        <f>SUM(R57:R64)</f>
        <v>8</v>
      </c>
    </row>
    <row r="57" spans="1:19" s="109" customFormat="1" ht="20.100000000000001" customHeight="1" x14ac:dyDescent="0.25">
      <c r="A57" s="123" t="s">
        <v>179</v>
      </c>
      <c r="B57" s="138" t="s">
        <v>159</v>
      </c>
      <c r="C57" s="256">
        <v>60</v>
      </c>
      <c r="D57" s="252">
        <v>60</v>
      </c>
      <c r="E57" s="244">
        <v>30</v>
      </c>
      <c r="F57" s="252" t="s">
        <v>70</v>
      </c>
      <c r="G57" s="246" t="s">
        <v>70</v>
      </c>
      <c r="H57" s="254">
        <v>30</v>
      </c>
      <c r="I57" s="244"/>
      <c r="J57" s="244"/>
      <c r="K57" s="244"/>
      <c r="L57" s="244"/>
      <c r="M57" s="244">
        <v>2</v>
      </c>
      <c r="N57" s="244"/>
      <c r="O57" s="244"/>
      <c r="P57" s="244"/>
      <c r="Q57" s="246" t="s">
        <v>32</v>
      </c>
      <c r="R57" s="248">
        <f>C57/30</f>
        <v>2</v>
      </c>
    </row>
    <row r="58" spans="1:19" s="109" customFormat="1" ht="17.25" customHeight="1" x14ac:dyDescent="0.25">
      <c r="A58" s="123" t="s">
        <v>180</v>
      </c>
      <c r="B58" s="139" t="s">
        <v>160</v>
      </c>
      <c r="C58" s="257"/>
      <c r="D58" s="253"/>
      <c r="E58" s="245"/>
      <c r="F58" s="253"/>
      <c r="G58" s="247"/>
      <c r="H58" s="255"/>
      <c r="I58" s="245"/>
      <c r="J58" s="245"/>
      <c r="K58" s="245"/>
      <c r="L58" s="245"/>
      <c r="M58" s="245"/>
      <c r="N58" s="245"/>
      <c r="O58" s="245"/>
      <c r="P58" s="245"/>
      <c r="Q58" s="247"/>
      <c r="R58" s="249"/>
    </row>
    <row r="59" spans="1:19" s="62" customFormat="1" ht="20.100000000000001" customHeight="1" x14ac:dyDescent="0.25">
      <c r="A59" s="123" t="s">
        <v>181</v>
      </c>
      <c r="B59" s="138" t="s">
        <v>137</v>
      </c>
      <c r="C59" s="256">
        <v>60</v>
      </c>
      <c r="D59" s="252">
        <v>30</v>
      </c>
      <c r="E59" s="244">
        <v>30</v>
      </c>
      <c r="F59" s="252"/>
      <c r="G59" s="246"/>
      <c r="H59" s="254">
        <f>C59-D59</f>
        <v>30</v>
      </c>
      <c r="I59" s="244"/>
      <c r="J59" s="244"/>
      <c r="K59" s="244"/>
      <c r="L59" s="244"/>
      <c r="M59" s="244"/>
      <c r="N59" s="244">
        <v>2</v>
      </c>
      <c r="O59" s="244"/>
      <c r="P59" s="244"/>
      <c r="Q59" s="246" t="s">
        <v>32</v>
      </c>
      <c r="R59" s="248">
        <f>C59/30</f>
        <v>2</v>
      </c>
    </row>
    <row r="60" spans="1:19" s="62" customFormat="1" ht="19.5" customHeight="1" x14ac:dyDescent="0.25">
      <c r="A60" s="123" t="s">
        <v>208</v>
      </c>
      <c r="B60" s="140" t="s">
        <v>161</v>
      </c>
      <c r="C60" s="257"/>
      <c r="D60" s="253"/>
      <c r="E60" s="245"/>
      <c r="F60" s="253"/>
      <c r="G60" s="247"/>
      <c r="H60" s="255"/>
      <c r="I60" s="245"/>
      <c r="J60" s="245"/>
      <c r="K60" s="245"/>
      <c r="L60" s="245"/>
      <c r="M60" s="245"/>
      <c r="N60" s="245"/>
      <c r="O60" s="245"/>
      <c r="P60" s="245"/>
      <c r="Q60" s="247"/>
      <c r="R60" s="249"/>
    </row>
    <row r="61" spans="1:19" s="109" customFormat="1" ht="20.100000000000001" customHeight="1" x14ac:dyDescent="0.25">
      <c r="A61" s="141" t="s">
        <v>182</v>
      </c>
      <c r="B61" s="142" t="s">
        <v>213</v>
      </c>
      <c r="C61" s="250">
        <v>60</v>
      </c>
      <c r="D61" s="252">
        <v>30</v>
      </c>
      <c r="E61" s="252">
        <v>15</v>
      </c>
      <c r="F61" s="143"/>
      <c r="G61" s="246">
        <v>15</v>
      </c>
      <c r="H61" s="254">
        <f>C61-D61</f>
        <v>30</v>
      </c>
      <c r="I61" s="132"/>
      <c r="J61" s="132" t="s">
        <v>70</v>
      </c>
      <c r="K61" s="132"/>
      <c r="L61" s="132"/>
      <c r="M61" s="132"/>
      <c r="N61" s="132"/>
      <c r="O61" s="132">
        <v>2</v>
      </c>
      <c r="P61" s="132"/>
      <c r="Q61" s="134" t="s">
        <v>32</v>
      </c>
      <c r="R61" s="136">
        <f>C61/30</f>
        <v>2</v>
      </c>
      <c r="S61" s="144"/>
    </row>
    <row r="62" spans="1:19" s="109" customFormat="1" ht="20.100000000000001" customHeight="1" x14ac:dyDescent="0.25">
      <c r="A62" s="141" t="s">
        <v>183</v>
      </c>
      <c r="B62" s="60" t="s">
        <v>214</v>
      </c>
      <c r="C62" s="251"/>
      <c r="D62" s="253"/>
      <c r="E62" s="253"/>
      <c r="F62" s="131"/>
      <c r="G62" s="247"/>
      <c r="H62" s="255"/>
      <c r="I62" s="133"/>
      <c r="J62" s="133"/>
      <c r="K62" s="133"/>
      <c r="L62" s="133"/>
      <c r="M62" s="133"/>
      <c r="N62" s="133"/>
      <c r="O62" s="133"/>
      <c r="P62" s="133"/>
      <c r="Q62" s="135"/>
      <c r="R62" s="137"/>
      <c r="S62" s="144"/>
    </row>
    <row r="63" spans="1:19" s="109" customFormat="1" ht="20.100000000000001" customHeight="1" x14ac:dyDescent="0.25">
      <c r="A63" s="123" t="s">
        <v>209</v>
      </c>
      <c r="B63" s="139" t="s">
        <v>215</v>
      </c>
      <c r="C63" s="256">
        <v>60</v>
      </c>
      <c r="D63" s="252">
        <v>20</v>
      </c>
      <c r="E63" s="244">
        <v>20</v>
      </c>
      <c r="F63" s="252"/>
      <c r="G63" s="246">
        <f>D63-E63-F63</f>
        <v>0</v>
      </c>
      <c r="H63" s="254">
        <f>C63-D63</f>
        <v>40</v>
      </c>
      <c r="I63" s="244"/>
      <c r="J63" s="244"/>
      <c r="K63" s="244"/>
      <c r="L63" s="244"/>
      <c r="M63" s="244"/>
      <c r="N63" s="244"/>
      <c r="O63" s="244" t="s">
        <v>70</v>
      </c>
      <c r="P63" s="244">
        <v>2</v>
      </c>
      <c r="Q63" s="246" t="s">
        <v>32</v>
      </c>
      <c r="R63" s="248">
        <f>C63/30</f>
        <v>2</v>
      </c>
    </row>
    <row r="64" spans="1:19" s="109" customFormat="1" ht="20.100000000000001" customHeight="1" x14ac:dyDescent="0.25">
      <c r="A64" s="123" t="s">
        <v>184</v>
      </c>
      <c r="B64" s="139" t="s">
        <v>216</v>
      </c>
      <c r="C64" s="257"/>
      <c r="D64" s="253"/>
      <c r="E64" s="245"/>
      <c r="F64" s="253"/>
      <c r="G64" s="247"/>
      <c r="H64" s="255"/>
      <c r="I64" s="245"/>
      <c r="J64" s="245"/>
      <c r="K64" s="245"/>
      <c r="L64" s="245"/>
      <c r="M64" s="245"/>
      <c r="N64" s="245"/>
      <c r="O64" s="245"/>
      <c r="P64" s="245"/>
      <c r="Q64" s="247"/>
      <c r="R64" s="249"/>
    </row>
    <row r="65" spans="1:19" s="62" customFormat="1" ht="20.100000000000001" customHeight="1" x14ac:dyDescent="0.25">
      <c r="A65" s="75" t="s">
        <v>114</v>
      </c>
      <c r="B65" s="67"/>
      <c r="C65" s="151">
        <f>C55+C56</f>
        <v>3690</v>
      </c>
      <c r="D65" s="151">
        <f t="shared" ref="D65:G65" si="18">D55+D56</f>
        <v>2370</v>
      </c>
      <c r="E65" s="151">
        <f t="shared" si="18"/>
        <v>895</v>
      </c>
      <c r="F65" s="151">
        <f t="shared" si="18"/>
        <v>90</v>
      </c>
      <c r="G65" s="151">
        <f t="shared" si="18"/>
        <v>1355</v>
      </c>
      <c r="H65" s="151">
        <f>H55+H56</f>
        <v>1350</v>
      </c>
      <c r="I65" s="71"/>
      <c r="J65" s="92"/>
      <c r="K65" s="92"/>
      <c r="L65" s="92"/>
      <c r="M65" s="92"/>
      <c r="N65" s="92"/>
      <c r="O65" s="92"/>
      <c r="P65" s="92"/>
      <c r="Q65" s="92"/>
      <c r="R65" s="72"/>
      <c r="S65" s="116"/>
    </row>
    <row r="66" spans="1:19" ht="19.5" customHeight="1" x14ac:dyDescent="0.25">
      <c r="A66" s="287" t="s">
        <v>97</v>
      </c>
      <c r="B66" s="288"/>
      <c r="C66" s="80">
        <v>2010</v>
      </c>
      <c r="D66" s="80">
        <v>2010</v>
      </c>
      <c r="E66" s="151"/>
      <c r="F66" s="151"/>
      <c r="G66" s="151"/>
      <c r="H66" s="151"/>
      <c r="I66" s="80">
        <v>26</v>
      </c>
      <c r="J66" s="80">
        <v>26</v>
      </c>
      <c r="K66" s="80">
        <v>21</v>
      </c>
      <c r="L66" s="80">
        <v>21</v>
      </c>
      <c r="M66" s="80">
        <v>20</v>
      </c>
      <c r="N66" s="80">
        <v>20</v>
      </c>
      <c r="O66" s="174"/>
      <c r="P66" s="174"/>
      <c r="Q66" s="175"/>
      <c r="R66" s="176"/>
      <c r="S66" s="115"/>
    </row>
    <row r="67" spans="1:19" ht="20.100000000000001" customHeight="1" x14ac:dyDescent="0.25">
      <c r="A67" s="261" t="s">
        <v>88</v>
      </c>
      <c r="B67" s="262"/>
      <c r="C67" s="80"/>
      <c r="D67" s="80"/>
      <c r="E67" s="80"/>
      <c r="F67" s="80"/>
      <c r="G67" s="80"/>
      <c r="H67" s="80"/>
      <c r="I67" s="77">
        <f t="shared" ref="I67:N67" si="19">SUM(I7:I66)</f>
        <v>32</v>
      </c>
      <c r="J67" s="77">
        <f t="shared" si="19"/>
        <v>34</v>
      </c>
      <c r="K67" s="77">
        <f t="shared" si="19"/>
        <v>33</v>
      </c>
      <c r="L67" s="77">
        <f t="shared" si="19"/>
        <v>33</v>
      </c>
      <c r="M67" s="77">
        <f t="shared" si="19"/>
        <v>32</v>
      </c>
      <c r="N67" s="77">
        <f t="shared" si="19"/>
        <v>32</v>
      </c>
      <c r="O67" s="77">
        <f>SUM(O7:O64)</f>
        <v>32</v>
      </c>
      <c r="P67" s="77">
        <f>SUM(P7:P64)</f>
        <v>34</v>
      </c>
      <c r="Q67" s="172"/>
      <c r="R67" s="177"/>
      <c r="S67" s="115"/>
    </row>
    <row r="68" spans="1:19" ht="20.100000000000001" customHeight="1" x14ac:dyDescent="0.25">
      <c r="A68" s="276" t="s">
        <v>63</v>
      </c>
      <c r="B68" s="277"/>
      <c r="C68" s="173">
        <f>25*15/45*Q68</f>
        <v>308.33333333333337</v>
      </c>
      <c r="D68" s="173">
        <f>25*15/45*Q68</f>
        <v>308.33333333333337</v>
      </c>
      <c r="E68" s="172"/>
      <c r="F68" s="172"/>
      <c r="G68" s="172"/>
      <c r="H68" s="172"/>
      <c r="I68" s="171">
        <f t="shared" ref="I68:P68" si="20">COUNT(I7:I64)</f>
        <v>2</v>
      </c>
      <c r="J68" s="171">
        <f t="shared" si="20"/>
        <v>3</v>
      </c>
      <c r="K68" s="171">
        <f t="shared" si="20"/>
        <v>4</v>
      </c>
      <c r="L68" s="171">
        <f t="shared" si="20"/>
        <v>4</v>
      </c>
      <c r="M68" s="171">
        <f t="shared" si="20"/>
        <v>4</v>
      </c>
      <c r="N68" s="171">
        <f t="shared" si="20"/>
        <v>4</v>
      </c>
      <c r="O68" s="171">
        <f t="shared" si="20"/>
        <v>8</v>
      </c>
      <c r="P68" s="171">
        <f t="shared" si="20"/>
        <v>8</v>
      </c>
      <c r="Q68" s="172">
        <f>SUM(I68:P68)</f>
        <v>37</v>
      </c>
      <c r="R68" s="154"/>
      <c r="S68" s="115"/>
    </row>
    <row r="69" spans="1:19" ht="20.100000000000001" customHeight="1" x14ac:dyDescent="0.25">
      <c r="A69" s="261" t="s">
        <v>61</v>
      </c>
      <c r="B69" s="262"/>
      <c r="C69" s="172">
        <f>2*Q68</f>
        <v>74</v>
      </c>
      <c r="D69" s="172">
        <f>2*Q68</f>
        <v>74</v>
      </c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54"/>
      <c r="S69" s="115"/>
    </row>
    <row r="70" spans="1:19" ht="19.5" customHeight="1" x14ac:dyDescent="0.25">
      <c r="A70" s="261" t="s">
        <v>64</v>
      </c>
      <c r="B70" s="262"/>
      <c r="C70" s="118">
        <v>70</v>
      </c>
      <c r="D70" s="118">
        <v>70</v>
      </c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53">
        <v>5</v>
      </c>
      <c r="S70" s="115"/>
    </row>
    <row r="71" spans="1:19" ht="20.100000000000001" customHeight="1" x14ac:dyDescent="0.25">
      <c r="A71" s="261" t="s">
        <v>71</v>
      </c>
      <c r="B71" s="262"/>
      <c r="C71" s="118">
        <v>30</v>
      </c>
      <c r="D71" s="118">
        <v>30</v>
      </c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9"/>
      <c r="S71" s="115"/>
    </row>
    <row r="72" spans="1:19" ht="20.25" customHeight="1" x14ac:dyDescent="0.25">
      <c r="A72" s="261" t="s">
        <v>65</v>
      </c>
      <c r="B72" s="262"/>
      <c r="C72" s="118">
        <v>300</v>
      </c>
      <c r="D72" s="118">
        <v>300</v>
      </c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80"/>
      <c r="S72" s="115"/>
    </row>
    <row r="73" spans="1:19" ht="32.25" customHeight="1" x14ac:dyDescent="0.25">
      <c r="A73" s="274" t="s">
        <v>66</v>
      </c>
      <c r="B73" s="275"/>
      <c r="C73" s="118">
        <v>60</v>
      </c>
      <c r="D73" s="118">
        <v>60</v>
      </c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80"/>
      <c r="S73" s="115"/>
    </row>
    <row r="74" spans="1:19" ht="20.100000000000001" customHeight="1" x14ac:dyDescent="0.25">
      <c r="A74" s="261" t="s">
        <v>62</v>
      </c>
      <c r="B74" s="262"/>
      <c r="C74" s="118">
        <v>220</v>
      </c>
      <c r="D74" s="118">
        <v>220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80"/>
      <c r="S74" s="115"/>
    </row>
    <row r="75" spans="1:19" ht="20.100000000000001" customHeight="1" x14ac:dyDescent="0.25">
      <c r="A75" s="278" t="s">
        <v>72</v>
      </c>
      <c r="B75" s="279"/>
      <c r="C75" s="181">
        <f>SUM(C65:C74)</f>
        <v>6762.333333333333</v>
      </c>
      <c r="D75" s="181">
        <f t="shared" ref="D75:G75" si="21">SUM(D65:D74)</f>
        <v>5442.333333333333</v>
      </c>
      <c r="E75" s="181">
        <f t="shared" si="21"/>
        <v>895</v>
      </c>
      <c r="F75" s="181">
        <f t="shared" si="21"/>
        <v>90</v>
      </c>
      <c r="G75" s="181">
        <f t="shared" si="21"/>
        <v>1355</v>
      </c>
      <c r="H75" s="181">
        <f>SUM(H65:H74)</f>
        <v>1350</v>
      </c>
      <c r="I75" s="178"/>
      <c r="J75" s="178"/>
      <c r="K75" s="178"/>
      <c r="L75" s="178"/>
      <c r="M75" s="178"/>
      <c r="N75" s="178"/>
      <c r="O75" s="178"/>
      <c r="P75" s="178"/>
      <c r="Q75" s="178"/>
      <c r="R75" s="179">
        <f>R55+R70</f>
        <v>120</v>
      </c>
      <c r="S75" s="115"/>
    </row>
    <row r="76" spans="1:19" s="109" customFormat="1" ht="20.100000000000001" customHeight="1" thickBot="1" x14ac:dyDescent="0.3">
      <c r="A76" s="185"/>
      <c r="B76" s="185"/>
      <c r="C76" s="186"/>
      <c r="D76" s="186"/>
      <c r="E76" s="186"/>
      <c r="F76" s="186"/>
      <c r="G76" s="186"/>
      <c r="H76" s="186"/>
      <c r="I76" s="187"/>
      <c r="J76" s="187"/>
      <c r="K76" s="187"/>
      <c r="L76" s="187"/>
      <c r="M76" s="187"/>
      <c r="N76" s="187"/>
      <c r="O76" s="187"/>
      <c r="P76" s="187"/>
      <c r="Q76" s="187"/>
      <c r="R76" s="190"/>
      <c r="S76" s="115"/>
    </row>
    <row r="77" spans="1:19" s="189" customFormat="1" ht="20.100000000000001" customHeight="1" thickBot="1" x14ac:dyDescent="0.3">
      <c r="A77" s="188"/>
      <c r="B77" s="263" t="s">
        <v>237</v>
      </c>
      <c r="C77" s="265" t="s">
        <v>238</v>
      </c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7"/>
      <c r="R77" s="268">
        <v>5</v>
      </c>
    </row>
    <row r="78" spans="1:19" s="189" customFormat="1" ht="20.100000000000001" customHeight="1" thickBot="1" x14ac:dyDescent="0.3">
      <c r="A78" s="188"/>
      <c r="B78" s="264"/>
      <c r="C78" s="265" t="s">
        <v>239</v>
      </c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7"/>
      <c r="R78" s="269"/>
    </row>
    <row r="79" spans="1:19" s="109" customFormat="1" ht="20.100000000000001" customHeight="1" x14ac:dyDescent="0.25">
      <c r="A79" s="46" t="s">
        <v>87</v>
      </c>
      <c r="B79" s="59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</row>
    <row r="80" spans="1:19" s="109" customFormat="1" x14ac:dyDescent="0.25">
      <c r="A80" s="93" t="s">
        <v>111</v>
      </c>
      <c r="B80" s="93"/>
      <c r="C80" s="93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s="109" customFormat="1" x14ac:dyDescent="0.25">
      <c r="A81" s="46" t="s">
        <v>240</v>
      </c>
      <c r="B81" s="59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t="15" customHeight="1" x14ac:dyDescent="0.25">
      <c r="A82" s="270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</row>
    <row r="83" spans="1:18" ht="15" customHeight="1" x14ac:dyDescent="0.25"/>
    <row r="84" spans="1:18" ht="15" customHeight="1" x14ac:dyDescent="0.25">
      <c r="B84" s="1"/>
    </row>
    <row r="85" spans="1:18" ht="15" customHeight="1" x14ac:dyDescent="0.25">
      <c r="B85" s="1"/>
    </row>
    <row r="86" spans="1:18" ht="15" customHeight="1" x14ac:dyDescent="0.25">
      <c r="B86" s="1"/>
    </row>
    <row r="87" spans="1:18" ht="15" customHeight="1" x14ac:dyDescent="0.25">
      <c r="B87" s="1"/>
    </row>
    <row r="88" spans="1:18" ht="15" customHeight="1" x14ac:dyDescent="0.25">
      <c r="B88" s="1"/>
    </row>
    <row r="89" spans="1:18" ht="15" customHeight="1" x14ac:dyDescent="0.25">
      <c r="B89" s="1"/>
    </row>
    <row r="90" spans="1:18" ht="15" customHeight="1" x14ac:dyDescent="0.25">
      <c r="B90" s="1"/>
    </row>
  </sheetData>
  <sheetProtection formatRows="0" insertRows="0" deleteRows="0"/>
  <mergeCells count="153">
    <mergeCell ref="P49:P50"/>
    <mergeCell ref="O49:O50"/>
    <mergeCell ref="B77:B78"/>
    <mergeCell ref="C77:Q77"/>
    <mergeCell ref="R77:R78"/>
    <mergeCell ref="C78:Q78"/>
    <mergeCell ref="A82:R82"/>
    <mergeCell ref="A2:R2"/>
    <mergeCell ref="A73:B73"/>
    <mergeCell ref="A68:B68"/>
    <mergeCell ref="A75:B75"/>
    <mergeCell ref="R3:R5"/>
    <mergeCell ref="I4:P4"/>
    <mergeCell ref="Q3:Q5"/>
    <mergeCell ref="A3:A5"/>
    <mergeCell ref="B3:B5"/>
    <mergeCell ref="C3:C5"/>
    <mergeCell ref="I3:P3"/>
    <mergeCell ref="D3:G3"/>
    <mergeCell ref="D4:D5"/>
    <mergeCell ref="E4:E5"/>
    <mergeCell ref="A66:B66"/>
    <mergeCell ref="A67:B67"/>
    <mergeCell ref="F4:F5"/>
    <mergeCell ref="G4:G5"/>
    <mergeCell ref="H3:H5"/>
    <mergeCell ref="A74:B74"/>
    <mergeCell ref="A72:B72"/>
    <mergeCell ref="A71:B71"/>
    <mergeCell ref="A70:B70"/>
    <mergeCell ref="A69:B69"/>
    <mergeCell ref="C51:C52"/>
    <mergeCell ref="D51:D52"/>
    <mergeCell ref="E51:E52"/>
    <mergeCell ref="F51:F52"/>
    <mergeCell ref="G51:G52"/>
    <mergeCell ref="H51:H52"/>
    <mergeCell ref="C53:C54"/>
    <mergeCell ref="D53:D54"/>
    <mergeCell ref="H61:H62"/>
    <mergeCell ref="E53:E54"/>
    <mergeCell ref="G53:G54"/>
    <mergeCell ref="H53:H54"/>
    <mergeCell ref="H59:H60"/>
    <mergeCell ref="C61:C62"/>
    <mergeCell ref="D61:D62"/>
    <mergeCell ref="E61:E62"/>
    <mergeCell ref="G61:G62"/>
    <mergeCell ref="C59:C60"/>
    <mergeCell ref="D59:D60"/>
    <mergeCell ref="E59:E60"/>
    <mergeCell ref="F59:F60"/>
    <mergeCell ref="G59:G60"/>
    <mergeCell ref="N51:N52"/>
    <mergeCell ref="O51:O52"/>
    <mergeCell ref="P51:P52"/>
    <mergeCell ref="Q51:Q52"/>
    <mergeCell ref="I51:I52"/>
    <mergeCell ref="J51:J52"/>
    <mergeCell ref="K51:K52"/>
    <mergeCell ref="L51:L52"/>
    <mergeCell ref="M51:M52"/>
    <mergeCell ref="J59:J60"/>
    <mergeCell ref="K59:K60"/>
    <mergeCell ref="L59:L60"/>
    <mergeCell ref="M59:M60"/>
    <mergeCell ref="N59:N60"/>
    <mergeCell ref="I53:I54"/>
    <mergeCell ref="I59:I60"/>
    <mergeCell ref="L57:L58"/>
    <mergeCell ref="M57:M58"/>
    <mergeCell ref="N57:N58"/>
    <mergeCell ref="R51:R52"/>
    <mergeCell ref="O57:O58"/>
    <mergeCell ref="P57:P58"/>
    <mergeCell ref="Q57:Q58"/>
    <mergeCell ref="R57:R58"/>
    <mergeCell ref="O59:O60"/>
    <mergeCell ref="P59:P60"/>
    <mergeCell ref="Q59:Q60"/>
    <mergeCell ref="R59:R60"/>
    <mergeCell ref="O53:O54"/>
    <mergeCell ref="P53:P54"/>
    <mergeCell ref="Q53:Q54"/>
    <mergeCell ref="R53:R54"/>
    <mergeCell ref="J53:J54"/>
    <mergeCell ref="K53:K54"/>
    <mergeCell ref="L53:L54"/>
    <mergeCell ref="M53:M54"/>
    <mergeCell ref="N53:N54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O63:O64"/>
    <mergeCell ref="P63:P64"/>
    <mergeCell ref="Q63:Q64"/>
    <mergeCell ref="R63:R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N47:N48"/>
    <mergeCell ref="O47:O48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S7:S9"/>
    <mergeCell ref="S10:S11"/>
    <mergeCell ref="P47:P48"/>
    <mergeCell ref="Q47:Q48"/>
    <mergeCell ref="R47:R48"/>
    <mergeCell ref="C49:C50"/>
    <mergeCell ref="D49:D50"/>
    <mergeCell ref="E49:E50"/>
    <mergeCell ref="G49:G50"/>
    <mergeCell ref="H49:H50"/>
    <mergeCell ref="P45:P46"/>
    <mergeCell ref="Q45:Q46"/>
    <mergeCell ref="R45:R46"/>
    <mergeCell ref="S45:S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</mergeCells>
  <printOptions horizontalCentered="1"/>
  <pageMargins left="0.31496062992125984" right="0.31496062992125984" top="1.1811023622047245" bottom="0.39370078740157483" header="0.31496062992125984" footer="0.31496062992125984"/>
  <pageSetup scale="72" fitToHeight="3" orientation="landscape" horizontalDpi="1200" verticalDpi="1200" r:id="rId1"/>
  <headerFooter differentFirst="1" alignWithMargins="0">
    <oddFooter>&amp;R4</oddFooter>
    <firstFooter>&amp;R2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="90" zoomScaleNormal="90" workbookViewId="0">
      <selection activeCell="D28" sqref="D28"/>
    </sheetView>
  </sheetViews>
  <sheetFormatPr defaultRowHeight="15.75" x14ac:dyDescent="0.25"/>
  <cols>
    <col min="1" max="1" width="11" style="1" customWidth="1"/>
    <col min="2" max="2" width="28.25" style="1" customWidth="1"/>
    <col min="3" max="3" width="10.375" style="1" customWidth="1"/>
    <col min="4" max="9" width="13.75" style="1" customWidth="1"/>
    <col min="10" max="16384" width="9" style="1"/>
  </cols>
  <sheetData>
    <row r="1" spans="1:9" x14ac:dyDescent="0.25">
      <c r="A1" s="62"/>
      <c r="B1" s="62"/>
      <c r="C1" s="62"/>
      <c r="D1" s="62"/>
      <c r="E1" s="62"/>
      <c r="F1" s="62"/>
      <c r="G1" s="62"/>
      <c r="H1" s="62" t="s">
        <v>79</v>
      </c>
      <c r="I1" s="62"/>
    </row>
    <row r="2" spans="1:9" ht="24.95" customHeight="1" thickBot="1" x14ac:dyDescent="0.35">
      <c r="A2" s="295" t="s">
        <v>84</v>
      </c>
      <c r="B2" s="295"/>
      <c r="C2" s="295"/>
      <c r="D2" s="295"/>
      <c r="E2" s="295"/>
      <c r="F2" s="295"/>
      <c r="G2" s="295"/>
      <c r="H2" s="295"/>
      <c r="I2" s="295"/>
    </row>
    <row r="3" spans="1:9" ht="20.100000000000001" customHeight="1" x14ac:dyDescent="0.25">
      <c r="A3" s="296"/>
      <c r="B3" s="76"/>
      <c r="C3" s="298" t="s">
        <v>15</v>
      </c>
      <c r="D3" s="291" t="s">
        <v>74</v>
      </c>
      <c r="E3" s="291"/>
      <c r="F3" s="291"/>
      <c r="G3" s="291"/>
      <c r="H3" s="291"/>
      <c r="I3" s="300"/>
    </row>
    <row r="4" spans="1:9" ht="20.100000000000001" customHeight="1" x14ac:dyDescent="0.25">
      <c r="A4" s="297"/>
      <c r="B4" s="293" t="s">
        <v>20</v>
      </c>
      <c r="C4" s="299"/>
      <c r="D4" s="77" t="s">
        <v>2</v>
      </c>
      <c r="E4" s="77" t="s">
        <v>3</v>
      </c>
      <c r="F4" s="77" t="s">
        <v>4</v>
      </c>
      <c r="G4" s="77" t="s">
        <v>5</v>
      </c>
      <c r="H4" s="77" t="s">
        <v>18</v>
      </c>
      <c r="I4" s="78" t="s">
        <v>19</v>
      </c>
    </row>
    <row r="5" spans="1:9" s="4" customFormat="1" ht="20.100000000000001" customHeight="1" x14ac:dyDescent="0.25">
      <c r="A5" s="79"/>
      <c r="B5" s="294"/>
      <c r="C5" s="80">
        <f xml:space="preserve"> SUM(C6:C16)</f>
        <v>2010</v>
      </c>
      <c r="D5" s="80">
        <f t="shared" ref="D5:I5" si="0">SUM(D6:D16)</f>
        <v>26</v>
      </c>
      <c r="E5" s="80">
        <f t="shared" si="0"/>
        <v>26</v>
      </c>
      <c r="F5" s="80">
        <f t="shared" si="0"/>
        <v>21</v>
      </c>
      <c r="G5" s="80">
        <f t="shared" si="0"/>
        <v>21</v>
      </c>
      <c r="H5" s="80">
        <f t="shared" si="0"/>
        <v>20</v>
      </c>
      <c r="I5" s="80">
        <f t="shared" si="0"/>
        <v>20</v>
      </c>
    </row>
    <row r="6" spans="1:9" ht="20.100000000000001" customHeight="1" x14ac:dyDescent="0.25">
      <c r="A6" s="99">
        <v>1</v>
      </c>
      <c r="B6" s="100" t="s">
        <v>21</v>
      </c>
      <c r="C6" s="81">
        <f>SUM(D6:I6)*15</f>
        <v>330</v>
      </c>
      <c r="D6" s="81">
        <v>4</v>
      </c>
      <c r="E6" s="81">
        <v>4</v>
      </c>
      <c r="F6" s="81">
        <v>4</v>
      </c>
      <c r="G6" s="81">
        <v>4</v>
      </c>
      <c r="H6" s="81">
        <v>3</v>
      </c>
      <c r="I6" s="101">
        <v>3</v>
      </c>
    </row>
    <row r="7" spans="1:9" ht="20.100000000000001" customHeight="1" x14ac:dyDescent="0.25">
      <c r="A7" s="99">
        <v>2</v>
      </c>
      <c r="B7" s="100" t="s">
        <v>83</v>
      </c>
      <c r="C7" s="81">
        <f t="shared" ref="C7:C16" si="1">SUM(D7:I7)*15</f>
        <v>210</v>
      </c>
      <c r="D7" s="81">
        <v>3</v>
      </c>
      <c r="E7" s="81">
        <v>3</v>
      </c>
      <c r="F7" s="81">
        <v>2</v>
      </c>
      <c r="G7" s="81">
        <v>2</v>
      </c>
      <c r="H7" s="81">
        <v>2</v>
      </c>
      <c r="I7" s="101">
        <v>2</v>
      </c>
    </row>
    <row r="8" spans="1:9" ht="20.100000000000001" customHeight="1" x14ac:dyDescent="0.25">
      <c r="A8" s="99">
        <v>3</v>
      </c>
      <c r="B8" s="100" t="s">
        <v>23</v>
      </c>
      <c r="C8" s="81">
        <f t="shared" si="1"/>
        <v>450</v>
      </c>
      <c r="D8" s="81">
        <v>5</v>
      </c>
      <c r="E8" s="81">
        <v>5</v>
      </c>
      <c r="F8" s="81">
        <v>5</v>
      </c>
      <c r="G8" s="81">
        <v>5</v>
      </c>
      <c r="H8" s="81">
        <v>5</v>
      </c>
      <c r="I8" s="101">
        <v>5</v>
      </c>
    </row>
    <row r="9" spans="1:9" ht="20.100000000000001" customHeight="1" x14ac:dyDescent="0.25">
      <c r="A9" s="99">
        <v>4</v>
      </c>
      <c r="B9" s="100" t="s">
        <v>53</v>
      </c>
      <c r="C9" s="81">
        <f t="shared" si="1"/>
        <v>150</v>
      </c>
      <c r="D9" s="81">
        <v>2</v>
      </c>
      <c r="E9" s="81">
        <v>2</v>
      </c>
      <c r="F9" s="81">
        <v>1</v>
      </c>
      <c r="G9" s="81">
        <v>1</v>
      </c>
      <c r="H9" s="81">
        <v>2</v>
      </c>
      <c r="I9" s="101">
        <v>2</v>
      </c>
    </row>
    <row r="10" spans="1:9" ht="20.100000000000001" customHeight="1" x14ac:dyDescent="0.25">
      <c r="A10" s="99">
        <v>5</v>
      </c>
      <c r="B10" s="100" t="s">
        <v>25</v>
      </c>
      <c r="C10" s="81">
        <f t="shared" si="1"/>
        <v>120</v>
      </c>
      <c r="D10" s="81">
        <v>2</v>
      </c>
      <c r="E10" s="81">
        <v>2</v>
      </c>
      <c r="F10" s="81">
        <v>1</v>
      </c>
      <c r="G10" s="81">
        <v>1</v>
      </c>
      <c r="H10" s="81">
        <v>1</v>
      </c>
      <c r="I10" s="101">
        <v>1</v>
      </c>
    </row>
    <row r="11" spans="1:9" ht="20.100000000000001" customHeight="1" x14ac:dyDescent="0.25">
      <c r="A11" s="99">
        <v>6</v>
      </c>
      <c r="B11" s="100" t="s">
        <v>26</v>
      </c>
      <c r="C11" s="81">
        <f t="shared" si="1"/>
        <v>120</v>
      </c>
      <c r="D11" s="81">
        <v>2</v>
      </c>
      <c r="E11" s="81">
        <v>2</v>
      </c>
      <c r="F11" s="81">
        <v>1</v>
      </c>
      <c r="G11" s="81">
        <v>1</v>
      </c>
      <c r="H11" s="81">
        <v>1</v>
      </c>
      <c r="I11" s="101">
        <v>1</v>
      </c>
    </row>
    <row r="12" spans="1:9" ht="20.100000000000001" customHeight="1" x14ac:dyDescent="0.25">
      <c r="A12" s="99">
        <v>7</v>
      </c>
      <c r="B12" s="100" t="s">
        <v>73</v>
      </c>
      <c r="C12" s="81">
        <f t="shared" si="1"/>
        <v>150</v>
      </c>
      <c r="D12" s="81">
        <v>2</v>
      </c>
      <c r="E12" s="81">
        <v>2</v>
      </c>
      <c r="F12" s="81">
        <v>2</v>
      </c>
      <c r="G12" s="81">
        <v>2</v>
      </c>
      <c r="H12" s="81">
        <v>1</v>
      </c>
      <c r="I12" s="101">
        <v>1</v>
      </c>
    </row>
    <row r="13" spans="1:9" ht="20.100000000000001" customHeight="1" x14ac:dyDescent="0.25">
      <c r="A13" s="99">
        <v>8</v>
      </c>
      <c r="B13" s="100" t="s">
        <v>22</v>
      </c>
      <c r="C13" s="81">
        <f t="shared" si="1"/>
        <v>120</v>
      </c>
      <c r="D13" s="81">
        <v>2</v>
      </c>
      <c r="E13" s="81">
        <v>2</v>
      </c>
      <c r="F13" s="81">
        <v>1</v>
      </c>
      <c r="G13" s="81">
        <v>1</v>
      </c>
      <c r="H13" s="81">
        <v>1</v>
      </c>
      <c r="I13" s="101">
        <v>1</v>
      </c>
    </row>
    <row r="14" spans="1:9" ht="20.100000000000001" customHeight="1" x14ac:dyDescent="0.25">
      <c r="A14" s="99">
        <v>9</v>
      </c>
      <c r="B14" s="100" t="s">
        <v>24</v>
      </c>
      <c r="C14" s="81">
        <f t="shared" si="1"/>
        <v>90</v>
      </c>
      <c r="D14" s="81">
        <v>1</v>
      </c>
      <c r="E14" s="81">
        <v>1</v>
      </c>
      <c r="F14" s="81">
        <v>1</v>
      </c>
      <c r="G14" s="81">
        <v>1</v>
      </c>
      <c r="H14" s="81">
        <v>1</v>
      </c>
      <c r="I14" s="101">
        <v>1</v>
      </c>
    </row>
    <row r="15" spans="1:9" ht="20.100000000000001" customHeight="1" x14ac:dyDescent="0.25">
      <c r="A15" s="99">
        <v>10</v>
      </c>
      <c r="B15" s="100" t="s">
        <v>27</v>
      </c>
      <c r="C15" s="81">
        <f t="shared" si="1"/>
        <v>90</v>
      </c>
      <c r="D15" s="81">
        <v>1</v>
      </c>
      <c r="E15" s="81">
        <v>1</v>
      </c>
      <c r="F15" s="81">
        <v>1</v>
      </c>
      <c r="G15" s="81">
        <v>1</v>
      </c>
      <c r="H15" s="81">
        <v>1</v>
      </c>
      <c r="I15" s="101">
        <v>1</v>
      </c>
    </row>
    <row r="16" spans="1:9" ht="20.100000000000001" customHeight="1" thickBot="1" x14ac:dyDescent="0.3">
      <c r="A16" s="102">
        <v>11</v>
      </c>
      <c r="B16" s="103" t="s">
        <v>28</v>
      </c>
      <c r="C16" s="82">
        <f t="shared" si="1"/>
        <v>180</v>
      </c>
      <c r="D16" s="82">
        <v>2</v>
      </c>
      <c r="E16" s="82">
        <v>2</v>
      </c>
      <c r="F16" s="82">
        <v>2</v>
      </c>
      <c r="G16" s="82">
        <v>2</v>
      </c>
      <c r="H16" s="82">
        <v>2</v>
      </c>
      <c r="I16" s="104">
        <v>2</v>
      </c>
    </row>
    <row r="17" spans="1:9" ht="20.100000000000001" customHeight="1" x14ac:dyDescent="0.25">
      <c r="A17" s="62"/>
      <c r="B17" s="62" t="s">
        <v>87</v>
      </c>
      <c r="C17" s="62"/>
      <c r="D17" s="62"/>
      <c r="E17" s="62"/>
      <c r="F17" s="62"/>
      <c r="G17" s="62"/>
      <c r="H17" s="62"/>
      <c r="I17" s="62"/>
    </row>
    <row r="18" spans="1:9" ht="20.100000000000001" customHeight="1" x14ac:dyDescent="0.25">
      <c r="A18" s="62" t="s">
        <v>85</v>
      </c>
      <c r="B18" s="62"/>
      <c r="C18" s="62"/>
      <c r="D18" s="62"/>
      <c r="E18" s="62"/>
      <c r="F18" s="62"/>
      <c r="G18" s="62"/>
      <c r="H18" s="62"/>
      <c r="I18" s="62"/>
    </row>
    <row r="19" spans="1:9" ht="20.100000000000001" customHeight="1" x14ac:dyDescent="0.25">
      <c r="A19" s="62" t="s">
        <v>86</v>
      </c>
      <c r="B19" s="62"/>
      <c r="C19" s="62"/>
      <c r="D19" s="62"/>
      <c r="E19" s="62"/>
      <c r="F19" s="62"/>
      <c r="G19" s="62"/>
      <c r="H19" s="62"/>
      <c r="I19" s="62"/>
    </row>
    <row r="20" spans="1:9" ht="20.100000000000001" customHeight="1" x14ac:dyDescent="0.25"/>
    <row r="21" spans="1:9" ht="20.100000000000001" customHeight="1" x14ac:dyDescent="0.25">
      <c r="H21" s="22" t="s">
        <v>80</v>
      </c>
    </row>
    <row r="22" spans="1:9" ht="20.100000000000001" customHeight="1" thickBot="1" x14ac:dyDescent="0.35">
      <c r="A22" s="105"/>
      <c r="B22" s="105"/>
      <c r="C22" s="105"/>
      <c r="D22" s="106" t="s">
        <v>81</v>
      </c>
      <c r="E22" s="105"/>
      <c r="F22" s="105"/>
      <c r="G22" s="62"/>
      <c r="H22" s="62"/>
      <c r="I22" s="62"/>
    </row>
    <row r="23" spans="1:9" ht="20.100000000000001" customHeight="1" x14ac:dyDescent="0.25">
      <c r="A23" s="107"/>
      <c r="B23" s="89" t="s">
        <v>34</v>
      </c>
      <c r="C23" s="89" t="s">
        <v>98</v>
      </c>
      <c r="D23" s="89" t="s">
        <v>99</v>
      </c>
      <c r="E23" s="89" t="s">
        <v>100</v>
      </c>
      <c r="F23" s="291" t="s">
        <v>101</v>
      </c>
      <c r="G23" s="291"/>
      <c r="H23" s="291"/>
      <c r="I23" s="83" t="s">
        <v>102</v>
      </c>
    </row>
    <row r="24" spans="1:9" ht="20.100000000000001" customHeight="1" x14ac:dyDescent="0.25">
      <c r="A24" s="47"/>
      <c r="B24" s="85" t="s">
        <v>54</v>
      </c>
      <c r="C24" s="86"/>
      <c r="D24" s="61">
        <v>21</v>
      </c>
      <c r="E24" s="61">
        <f>SUM(E25:E28)</f>
        <v>600</v>
      </c>
      <c r="F24" s="292"/>
      <c r="G24" s="292"/>
      <c r="H24" s="292"/>
      <c r="I24" s="84">
        <f>E24/30</f>
        <v>20</v>
      </c>
    </row>
    <row r="25" spans="1:9" ht="20.100000000000001" customHeight="1" x14ac:dyDescent="0.25">
      <c r="A25" s="47">
        <v>1</v>
      </c>
      <c r="B25" s="111" t="s">
        <v>129</v>
      </c>
      <c r="C25" s="87" t="s">
        <v>3</v>
      </c>
      <c r="D25" s="168">
        <v>3</v>
      </c>
      <c r="E25" s="168">
        <v>90</v>
      </c>
      <c r="F25" s="289" t="s">
        <v>185</v>
      </c>
      <c r="G25" s="289"/>
      <c r="H25" s="289"/>
      <c r="I25" s="84">
        <f>E25/30</f>
        <v>3</v>
      </c>
    </row>
    <row r="26" spans="1:9" ht="20.100000000000001" customHeight="1" x14ac:dyDescent="0.25">
      <c r="A26" s="47">
        <v>2</v>
      </c>
      <c r="B26" s="111" t="s">
        <v>154</v>
      </c>
      <c r="C26" s="87" t="s">
        <v>5</v>
      </c>
      <c r="D26" s="168">
        <v>3</v>
      </c>
      <c r="E26" s="168">
        <v>90</v>
      </c>
      <c r="F26" s="289" t="s">
        <v>185</v>
      </c>
      <c r="G26" s="289"/>
      <c r="H26" s="289"/>
      <c r="I26" s="84">
        <f>E26/30</f>
        <v>3</v>
      </c>
    </row>
    <row r="27" spans="1:9" ht="20.100000000000001" customHeight="1" x14ac:dyDescent="0.25">
      <c r="A27" s="47">
        <v>3</v>
      </c>
      <c r="B27" s="111" t="s">
        <v>155</v>
      </c>
      <c r="C27" s="87" t="s">
        <v>19</v>
      </c>
      <c r="D27" s="168">
        <v>4</v>
      </c>
      <c r="E27" s="168">
        <v>120</v>
      </c>
      <c r="F27" s="289" t="s">
        <v>185</v>
      </c>
      <c r="G27" s="289"/>
      <c r="H27" s="289"/>
      <c r="I27" s="84">
        <f>E27/30</f>
        <v>4</v>
      </c>
    </row>
    <row r="28" spans="1:9" ht="20.100000000000001" customHeight="1" thickBot="1" x14ac:dyDescent="0.3">
      <c r="A28" s="48">
        <v>4</v>
      </c>
      <c r="B28" s="170" t="s">
        <v>130</v>
      </c>
      <c r="C28" s="88" t="s">
        <v>58</v>
      </c>
      <c r="D28" s="169">
        <v>8</v>
      </c>
      <c r="E28" s="169">
        <v>300</v>
      </c>
      <c r="F28" s="290" t="s">
        <v>186</v>
      </c>
      <c r="G28" s="290"/>
      <c r="H28" s="290"/>
      <c r="I28" s="84">
        <f>E28/30</f>
        <v>10</v>
      </c>
    </row>
    <row r="29" spans="1:9" ht="20.100000000000001" customHeight="1" x14ac:dyDescent="0.25">
      <c r="B29" s="1" t="s">
        <v>87</v>
      </c>
    </row>
    <row r="30" spans="1:9" x14ac:dyDescent="0.25">
      <c r="A30" s="1" t="s">
        <v>103</v>
      </c>
    </row>
  </sheetData>
  <sheetProtection insertRows="0" deleteRows="0"/>
  <mergeCells count="11">
    <mergeCell ref="B4:B5"/>
    <mergeCell ref="A2:I2"/>
    <mergeCell ref="A3:A4"/>
    <mergeCell ref="C3:C4"/>
    <mergeCell ref="D3:I3"/>
    <mergeCell ref="F27:H27"/>
    <mergeCell ref="F28:H28"/>
    <mergeCell ref="F23:H23"/>
    <mergeCell ref="F24:H24"/>
    <mergeCell ref="F25:H25"/>
    <mergeCell ref="F26:H26"/>
  </mergeCells>
  <printOptions horizontalCentered="1"/>
  <pageMargins left="0.31496062992125984" right="0.31496062992125984" top="1.1023622047244095" bottom="0.35433070866141736" header="0.31496062992125984" footer="0.31496062992125984"/>
  <pageSetup scale="88" orientation="landscape" horizontalDpi="1200" verticalDpi="1200" r:id="rId1"/>
  <headerFoot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D2" sqref="D2:G9"/>
    </sheetView>
  </sheetViews>
  <sheetFormatPr defaultRowHeight="14.25" x14ac:dyDescent="0.2"/>
  <cols>
    <col min="1" max="1" width="5.375" customWidth="1"/>
    <col min="2" max="2" width="37.75" customWidth="1"/>
    <col min="3" max="3" width="18" customWidth="1"/>
    <col min="4" max="4" width="19.625" customWidth="1"/>
    <col min="5" max="5" width="15.5" customWidth="1"/>
    <col min="6" max="6" width="27.75" customWidth="1"/>
    <col min="7" max="7" width="15.625" customWidth="1"/>
  </cols>
  <sheetData>
    <row r="2" spans="1:10" x14ac:dyDescent="0.2">
      <c r="F2" t="s">
        <v>80</v>
      </c>
    </row>
    <row r="3" spans="1:10" ht="19.5" thickBot="1" x14ac:dyDescent="0.35">
      <c r="D3" s="15" t="s">
        <v>81</v>
      </c>
    </row>
    <row r="4" spans="1:10" ht="15.75" customHeight="1" x14ac:dyDescent="0.25">
      <c r="A4" s="12"/>
      <c r="B4" s="12" t="s">
        <v>34</v>
      </c>
      <c r="C4" s="12" t="s">
        <v>98</v>
      </c>
      <c r="D4" s="12" t="s">
        <v>99</v>
      </c>
      <c r="E4" s="12" t="s">
        <v>100</v>
      </c>
      <c r="F4" s="12" t="s">
        <v>101</v>
      </c>
      <c r="G4" s="20" t="s">
        <v>102</v>
      </c>
    </row>
    <row r="5" spans="1:10" ht="15.75" x14ac:dyDescent="0.25">
      <c r="A5" s="2"/>
      <c r="B5" s="23" t="s">
        <v>54</v>
      </c>
      <c r="C5" s="16"/>
      <c r="D5" s="3"/>
      <c r="E5" s="3">
        <f>SUM(E6:E9)</f>
        <v>600</v>
      </c>
      <c r="F5" s="3"/>
      <c r="G5" s="19">
        <f>E5/30</f>
        <v>20</v>
      </c>
    </row>
    <row r="6" spans="1:10" ht="15.75" x14ac:dyDescent="0.25">
      <c r="A6" s="2">
        <v>1</v>
      </c>
      <c r="B6" s="17" t="s">
        <v>38</v>
      </c>
      <c r="C6" s="21" t="s">
        <v>3</v>
      </c>
      <c r="D6" s="2">
        <v>4</v>
      </c>
      <c r="E6" s="2">
        <v>120</v>
      </c>
      <c r="F6" s="2"/>
      <c r="G6" s="19">
        <f>E6/30</f>
        <v>4</v>
      </c>
    </row>
    <row r="7" spans="1:10" ht="15.75" x14ac:dyDescent="0.25">
      <c r="A7" s="2">
        <v>2</v>
      </c>
      <c r="B7" s="17" t="s">
        <v>39</v>
      </c>
      <c r="C7" s="21" t="s">
        <v>5</v>
      </c>
      <c r="D7" s="2">
        <v>4</v>
      </c>
      <c r="E7" s="2">
        <v>120</v>
      </c>
      <c r="F7" s="2"/>
      <c r="G7" s="19">
        <f>E7/30</f>
        <v>4</v>
      </c>
      <c r="J7" s="11"/>
    </row>
    <row r="8" spans="1:10" ht="15.75" x14ac:dyDescent="0.25">
      <c r="A8" s="2">
        <v>3</v>
      </c>
      <c r="B8" s="17" t="s">
        <v>40</v>
      </c>
      <c r="C8" s="21" t="s">
        <v>19</v>
      </c>
      <c r="D8" s="2">
        <v>5</v>
      </c>
      <c r="E8" s="2">
        <v>150</v>
      </c>
      <c r="F8" s="2"/>
      <c r="G8" s="19">
        <f>E8/30</f>
        <v>5</v>
      </c>
    </row>
    <row r="9" spans="1:10" ht="15.75" x14ac:dyDescent="0.25">
      <c r="A9" s="2">
        <v>4</v>
      </c>
      <c r="B9" s="18" t="s">
        <v>41</v>
      </c>
      <c r="C9" s="21" t="s">
        <v>57</v>
      </c>
      <c r="D9" s="8">
        <v>7</v>
      </c>
      <c r="E9" s="8">
        <v>210</v>
      </c>
      <c r="F9" s="8"/>
      <c r="G9" s="19">
        <f>E9/30</f>
        <v>7</v>
      </c>
    </row>
    <row r="17" spans="3:3" ht="15.75" x14ac:dyDescent="0.25">
      <c r="C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R6"/>
    </sheetView>
  </sheetViews>
  <sheetFormatPr defaultRowHeight="14.25" x14ac:dyDescent="0.2"/>
  <sheetData>
    <row r="1" spans="1:1" x14ac:dyDescent="0.2">
      <c r="A1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25" x14ac:dyDescent="0.2"/>
  <sheetData>
    <row r="1" spans="1:1" x14ac:dyDescent="0.2">
      <c r="A1" t="s"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25" x14ac:dyDescent="0.2"/>
  <sheetData>
    <row r="1" spans="1:1" x14ac:dyDescent="0.2">
      <c r="A1" t="s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25" x14ac:dyDescent="0.2"/>
  <sheetData>
    <row r="1" spans="1:1" x14ac:dyDescent="0.2">
      <c r="A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Calendarul</vt:lpstr>
      <vt:lpstr>Descriere</vt:lpstr>
      <vt:lpstr>Planul</vt:lpstr>
      <vt:lpstr>Лист1</vt:lpstr>
      <vt:lpstr>Specializare_1</vt:lpstr>
      <vt:lpstr>Specializare_2</vt:lpstr>
      <vt:lpstr>Specializare_3</vt:lpstr>
      <vt:lpstr>Specializare_4</vt:lpstr>
      <vt:lpstr>Calendarul!Print_Area</vt:lpstr>
      <vt:lpstr>Descriere!Print_Area</vt:lpstr>
      <vt:lpstr>Descriere!Print_Titles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sgincu</dc:creator>
  <cp:lastModifiedBy>Admin</cp:lastModifiedBy>
  <cp:lastPrinted>2016-08-16T07:30:20Z</cp:lastPrinted>
  <dcterms:created xsi:type="dcterms:W3CDTF">2013-08-19T10:14:40Z</dcterms:created>
  <dcterms:modified xsi:type="dcterms:W3CDTF">2016-08-16T07:30:59Z</dcterms:modified>
</cp:coreProperties>
</file>